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activeTab="1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2" l="1"/>
  <c r="H90" i="2"/>
  <c r="G90" i="2"/>
  <c r="F90" i="2"/>
  <c r="I90" i="2" s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8" i="1"/>
  <c r="H47" i="1" l="1"/>
  <c r="I47" i="1"/>
  <c r="L47" i="1" s="1"/>
  <c r="H43" i="1"/>
  <c r="I43" i="1" s="1"/>
  <c r="L43" i="1" s="1"/>
  <c r="H68" i="1" l="1"/>
  <c r="I68" i="1" s="1"/>
  <c r="L68" i="1" s="1"/>
  <c r="H67" i="1"/>
  <c r="I67" i="1" s="1"/>
  <c r="L67" i="1" s="1"/>
  <c r="H69" i="1"/>
  <c r="I69" i="1" s="1"/>
  <c r="L69" i="1" s="1"/>
  <c r="H66" i="1"/>
  <c r="I66" i="1" s="1"/>
  <c r="L66" i="1" s="1"/>
  <c r="H64" i="1"/>
  <c r="I64" i="1" s="1"/>
  <c r="L64" i="1" s="1"/>
  <c r="H44" i="1" l="1"/>
  <c r="I44" i="1" s="1"/>
  <c r="L44" i="1" s="1"/>
  <c r="H56" i="1"/>
  <c r="I56" i="1"/>
  <c r="L56" i="1" s="1"/>
  <c r="H45" i="1"/>
  <c r="I45" i="1" s="1"/>
  <c r="L45" i="1" s="1"/>
  <c r="H14" i="1"/>
  <c r="I14" i="1" s="1"/>
  <c r="L14" i="1" s="1"/>
  <c r="H13" i="1"/>
  <c r="I13" i="1"/>
  <c r="L13" i="1" s="1"/>
  <c r="H31" i="1"/>
  <c r="I31" i="1" s="1"/>
  <c r="L31" i="1" s="1"/>
  <c r="H26" i="1"/>
  <c r="I26" i="1" s="1"/>
  <c r="L26" i="1" s="1"/>
  <c r="H21" i="1"/>
  <c r="I21" i="1" s="1"/>
  <c r="L21" i="1" s="1"/>
  <c r="H22" i="1"/>
  <c r="I22" i="1" s="1"/>
  <c r="L22" i="1" s="1"/>
  <c r="H59" i="1"/>
  <c r="I59" i="1"/>
  <c r="L59" i="1" s="1"/>
  <c r="H24" i="1"/>
  <c r="I24" i="1" s="1"/>
  <c r="L24" i="1" s="1"/>
  <c r="I54" i="1" l="1"/>
  <c r="L54" i="1" s="1"/>
  <c r="I55" i="1"/>
  <c r="L55" i="1" s="1"/>
  <c r="I42" i="1"/>
  <c r="L42" i="1" s="1"/>
  <c r="H53" i="1"/>
  <c r="I53" i="1" s="1"/>
  <c r="L53" i="1" s="1"/>
  <c r="H54" i="1"/>
  <c r="H55" i="1"/>
  <c r="H57" i="1"/>
  <c r="I57" i="1" s="1"/>
  <c r="L57" i="1" s="1"/>
  <c r="H58" i="1"/>
  <c r="I58" i="1" s="1"/>
  <c r="L58" i="1" s="1"/>
  <c r="H60" i="1"/>
  <c r="I60" i="1" s="1"/>
  <c r="L60" i="1" s="1"/>
  <c r="H61" i="1"/>
  <c r="I61" i="1" s="1"/>
  <c r="L61" i="1" s="1"/>
  <c r="H62" i="1"/>
  <c r="I62" i="1" s="1"/>
  <c r="L62" i="1" s="1"/>
  <c r="H63" i="1"/>
  <c r="I63" i="1" s="1"/>
  <c r="L63" i="1" s="1"/>
  <c r="H65" i="1"/>
  <c r="I65" i="1" s="1"/>
  <c r="L65" i="1" s="1"/>
  <c r="H39" i="1"/>
  <c r="I39" i="1" s="1"/>
  <c r="L39" i="1" s="1"/>
  <c r="H40" i="1"/>
  <c r="I40" i="1" s="1"/>
  <c r="L40" i="1" s="1"/>
  <c r="H41" i="1"/>
  <c r="I41" i="1" s="1"/>
  <c r="L41" i="1" s="1"/>
  <c r="H42" i="1"/>
  <c r="H46" i="1"/>
  <c r="I46" i="1" s="1"/>
  <c r="L46" i="1" s="1"/>
  <c r="H48" i="1"/>
  <c r="I48" i="1" s="1"/>
  <c r="L48" i="1" s="1"/>
  <c r="H49" i="1"/>
  <c r="I49" i="1" s="1"/>
  <c r="L49" i="1" s="1"/>
  <c r="H50" i="1"/>
  <c r="I50" i="1" s="1"/>
  <c r="L50" i="1" s="1"/>
  <c r="H51" i="1"/>
  <c r="I51" i="1" s="1"/>
  <c r="L51" i="1" s="1"/>
  <c r="H52" i="1"/>
  <c r="I52" i="1" s="1"/>
  <c r="L52" i="1" s="1"/>
  <c r="H30" i="1"/>
  <c r="I30" i="1" s="1"/>
  <c r="L30" i="1" s="1"/>
  <c r="H32" i="1"/>
  <c r="I32" i="1" s="1"/>
  <c r="L32" i="1" s="1"/>
  <c r="H33" i="1"/>
  <c r="I33" i="1" s="1"/>
  <c r="L33" i="1" s="1"/>
  <c r="H34" i="1"/>
  <c r="I34" i="1" s="1"/>
  <c r="L34" i="1" s="1"/>
  <c r="H35" i="1"/>
  <c r="I35" i="1" s="1"/>
  <c r="L35" i="1" s="1"/>
  <c r="H36" i="1"/>
  <c r="I36" i="1" s="1"/>
  <c r="L36" i="1" s="1"/>
  <c r="H27" i="1"/>
  <c r="I27" i="1" s="1"/>
  <c r="L27" i="1" s="1"/>
  <c r="H28" i="1"/>
  <c r="I28" i="1" s="1"/>
  <c r="L28" i="1" s="1"/>
  <c r="H15" i="1"/>
  <c r="I15" i="1" s="1"/>
  <c r="L15" i="1" s="1"/>
  <c r="H16" i="1"/>
  <c r="I16" i="1" s="1"/>
  <c r="L16" i="1" s="1"/>
  <c r="H17" i="1"/>
  <c r="I17" i="1" s="1"/>
  <c r="L17" i="1" s="1"/>
  <c r="H18" i="1"/>
  <c r="I18" i="1" s="1"/>
  <c r="L18" i="1" s="1"/>
  <c r="H19" i="1"/>
  <c r="I19" i="1" s="1"/>
  <c r="L19" i="1" s="1"/>
  <c r="H9" i="1" l="1"/>
  <c r="I9" i="1" s="1"/>
  <c r="L9" i="1" s="1"/>
  <c r="H10" i="1"/>
  <c r="I10" i="1" s="1"/>
  <c r="L10" i="1" s="1"/>
  <c r="H11" i="1"/>
  <c r="I11" i="1" s="1"/>
  <c r="L11" i="1" s="1"/>
  <c r="H12" i="1"/>
  <c r="I12" i="1" s="1"/>
  <c r="L12" i="1" s="1"/>
  <c r="H20" i="1"/>
  <c r="I20" i="1" s="1"/>
  <c r="L20" i="1" s="1"/>
  <c r="H23" i="1"/>
  <c r="I23" i="1" s="1"/>
  <c r="L23" i="1" s="1"/>
  <c r="H25" i="1"/>
  <c r="I25" i="1" s="1"/>
  <c r="L25" i="1" s="1"/>
  <c r="H29" i="1"/>
  <c r="I29" i="1" s="1"/>
  <c r="L29" i="1" s="1"/>
  <c r="H37" i="1"/>
  <c r="I37" i="1" s="1"/>
  <c r="L37" i="1" s="1"/>
  <c r="H38" i="1"/>
  <c r="I38" i="1" s="1"/>
  <c r="L38" i="1" s="1"/>
  <c r="H8" i="1"/>
  <c r="I8" i="1" s="1"/>
  <c r="L8" i="1" s="1"/>
  <c r="J71" i="1" l="1"/>
  <c r="J8" i="1"/>
  <c r="J70" i="1" l="1"/>
  <c r="J72" i="1" s="1"/>
  <c r="K73" i="1"/>
  <c r="K74" i="1" s="1"/>
  <c r="K75" i="1" s="1"/>
</calcChain>
</file>

<file path=xl/sharedStrings.xml><?xml version="1.0" encoding="utf-8"?>
<sst xmlns="http://schemas.openxmlformats.org/spreadsheetml/2006/main" count="430" uniqueCount="136">
  <si>
    <t>Lp</t>
  </si>
  <si>
    <t>kg</t>
  </si>
  <si>
    <t>X</t>
  </si>
  <si>
    <t>Zamawiającego z zastrzeżeniem, iż zakupy będą dokonywane do wysokości kwoty podanej przez Wykonawcę jako „cena ofertowa”</t>
  </si>
  <si>
    <t>Data: ……………………………….   Podpis: …………………………………</t>
  </si>
  <si>
    <t>Załącznik nr 3</t>
  </si>
  <si>
    <t>Seler</t>
  </si>
  <si>
    <t>Cebula</t>
  </si>
  <si>
    <t>Por</t>
  </si>
  <si>
    <t>Papryka kolorowa</t>
  </si>
  <si>
    <t>Ogórek kiszony</t>
  </si>
  <si>
    <t>Kapusta kiszona</t>
  </si>
  <si>
    <t>Kapusta pekińska</t>
  </si>
  <si>
    <t>Kapusta biała</t>
  </si>
  <si>
    <t>Kapusta czerwona</t>
  </si>
  <si>
    <t>Kapusta włoska</t>
  </si>
  <si>
    <t>Kalafior</t>
  </si>
  <si>
    <t>Burak</t>
  </si>
  <si>
    <t>Fasola drobna</t>
  </si>
  <si>
    <t>Groch połówki</t>
  </si>
  <si>
    <t>Szczaw konserwowy krojony(820g)</t>
  </si>
  <si>
    <t>Banan</t>
  </si>
  <si>
    <t>Kiwi</t>
  </si>
  <si>
    <t>Mandarynka</t>
  </si>
  <si>
    <t>Jabłka</t>
  </si>
  <si>
    <t>Gruszka</t>
  </si>
  <si>
    <t>Pomarańcz</t>
  </si>
  <si>
    <t>Śliwka (duża)</t>
  </si>
  <si>
    <t>Brzoskwinia</t>
  </si>
  <si>
    <t>Nektarynka</t>
  </si>
  <si>
    <t>Ziemniak biały Irga</t>
  </si>
  <si>
    <t>Brokuł</t>
  </si>
  <si>
    <t>Cytryna</t>
  </si>
  <si>
    <t>Ciecierzyca(500g)</t>
  </si>
  <si>
    <t>Soczewica(500g)</t>
  </si>
  <si>
    <t>Natka pietruszki(pęczek)</t>
  </si>
  <si>
    <t>Koper(pęczek)</t>
  </si>
  <si>
    <t>Szczypior(pęczek)</t>
  </si>
  <si>
    <t>Czosnek (główka)</t>
  </si>
  <si>
    <t>Rzodkiewka(pęczek)</t>
  </si>
  <si>
    <t>Sałata zielona(główka)</t>
  </si>
  <si>
    <t>Jajka XL(opak.10szt)</t>
  </si>
  <si>
    <t>Ziemniaki młode(sezonowo VII,VIII)</t>
  </si>
  <si>
    <t>szt</t>
  </si>
  <si>
    <t>Kapusta biała wczesna(IV,V,VI)</t>
  </si>
  <si>
    <t>Biała rzodkiew</t>
  </si>
  <si>
    <t>Pietruszka korzeń(średnica do 3cm)</t>
  </si>
  <si>
    <t>Pomidory kotajlowe(luz)</t>
  </si>
  <si>
    <t>Ogórki małosolne(sezonowo-VII,VIII)</t>
  </si>
  <si>
    <t>Ogórek konserwowy( 900g)</t>
  </si>
  <si>
    <t>Szpinak świeży(opak-125g)</t>
  </si>
  <si>
    <t>Sałata lodowa (główka)</t>
  </si>
  <si>
    <t>Brzoskwinia Paraguayo</t>
  </si>
  <si>
    <t>Cukinia</t>
  </si>
  <si>
    <t>Dynia</t>
  </si>
  <si>
    <t>Brukselka</t>
  </si>
  <si>
    <t>Fasolka szparagowa(zielona,żólta)</t>
  </si>
  <si>
    <t>Nazwa artykułu,opis,zawartość składników, wielkośc opakowania</t>
  </si>
  <si>
    <t>Jednost-ka miary: kg/szt./opak.</t>
  </si>
  <si>
    <t xml:space="preserve">Orientacyj-na ilość artykułu w m-cu
</t>
  </si>
  <si>
    <t xml:space="preserve">Ilość zamawia-nego artykułu w 2020r.
</t>
  </si>
  <si>
    <t>Podatek VAT %</t>
  </si>
  <si>
    <t>Papryka kolorowa(sezonowo VII,VIII,IX).</t>
  </si>
  <si>
    <t>Ogórek gruntowy(sezonowo VII,VIII)</t>
  </si>
  <si>
    <t>Zespołu.</t>
  </si>
  <si>
    <t>* Wpisywać z dokładnością do dwóch miejsc po przecinku.</t>
  </si>
  <si>
    <t>Termin realizacji zamówienia:  01.01.2020-31.12.2020r.</t>
  </si>
  <si>
    <t>Marchew(średnica do 3cm)</t>
  </si>
  <si>
    <t>Botwina(sezonowo-VI,VII)</t>
  </si>
  <si>
    <t>Cena jednostko-wa netto * zł</t>
  </si>
  <si>
    <t>Kwota podatku VAT od ceny jednost-kowej * zł</t>
  </si>
  <si>
    <t>Cena jednostko-wa brutto * zł</t>
  </si>
  <si>
    <t>Łączna kwota podatku VAT * zł</t>
  </si>
  <si>
    <t>Ogółem podatek VAT:*zł</t>
  </si>
  <si>
    <t>Ogółem wartość artykułów na rok kalenda-rzowy netto + prognozowany średnioroczny wskaźnik cen towarów i usług konsumpcyjnych :* zł</t>
  </si>
  <si>
    <t>Łączna wartość artykułu netto w 2020r.* zł</t>
  </si>
  <si>
    <t>Łączna wartość artykułu brutto w 2020r.* zł</t>
  </si>
  <si>
    <t>Jaja kurze konsumpcyjne kod CPV 03142500-3.</t>
  </si>
  <si>
    <t>Ogórki zielone szklarniowe kl.I</t>
  </si>
  <si>
    <t>Pomidory malinowe kl.I</t>
  </si>
  <si>
    <t>Pomidory zwykłe kl.I</t>
  </si>
  <si>
    <t>Razem: Kwota podatku VAT 5% *zł</t>
  </si>
  <si>
    <t>Razem: Kwota podatku VAT 8%*zł</t>
  </si>
  <si>
    <t>Ogólem wartość artykułów netto:* zł</t>
  </si>
  <si>
    <t>Prognozowany średnioroczny wskaźnik cen towarów i usług konsumpcyjnych ogółem: 2,3% /zł*</t>
  </si>
  <si>
    <t>Ogółem wartość artykułów na rok kalenda-rzowy brutto w tym prognozowany średnioroczny wskaźnik cen towarów i usług konsumpcyjnych :*zł</t>
  </si>
  <si>
    <t>Pieczarki kl.I</t>
  </si>
  <si>
    <t>CPV 03200000-3.</t>
  </si>
  <si>
    <t>Zestawienie artykułów spożywczych  do zamówienia na wyżywienie na stołówkę w Zespole Szkolno-Przedszkolnym  w Reszlu</t>
  </si>
  <si>
    <t>od 01.01.2020r. do 31.12.2020r.</t>
  </si>
  <si>
    <t>Grupa III . Owoce warzywa i  podobne produkty, kod CPV 15300000-1,zboża, ziemniaki,warzywa, owoce i orzechy</t>
  </si>
  <si>
    <t>Pomidory zwykłe (sezonowo IV,V,VI,VII,VIII) kl.I</t>
  </si>
  <si>
    <t>Ogórki zielone szklarniowe (sezonowo IV,V,VI) kl.I</t>
  </si>
  <si>
    <t>Sałata zielona (główka) - sezonowo IV,V,VI,VII,VIII</t>
  </si>
  <si>
    <t>Rzodkiewka (pęczek) - sezonowo IV,V, VI,VII,VIII</t>
  </si>
  <si>
    <t>Podane ilości poszczególnych produktów służące do wyliczenia ceny, mogą ulec zmianie, w zależności od faktycznych potrzeb</t>
  </si>
  <si>
    <t>artykułów spożywczych i wartość szacunkową zamówienia na stołówkę: sprawdzono i uzgodniono posiadanie środków w budżecie</t>
  </si>
  <si>
    <t>Podpis sporządzającego zestawienie pracownika Zespołu, odpowiedzialnego za zamówienie i roczne rozliczenie wartości zamówionych</t>
  </si>
  <si>
    <t>Jabłka Champion</t>
  </si>
  <si>
    <t>Gruszka Konferencja</t>
  </si>
  <si>
    <t>Pomarańcz(XI,XII,I,II,III)</t>
  </si>
  <si>
    <t>Kiwi(IX,X,XI,XII)</t>
  </si>
  <si>
    <t>Mandarynka(XII,I,II,III)</t>
  </si>
  <si>
    <t>Czerwone pomarańcze(IV)</t>
  </si>
  <si>
    <t>Śliwka (duża)-VI,VII,VIII,IX,X</t>
  </si>
  <si>
    <t>Brzoskwinia(VII,VIII,IX)</t>
  </si>
  <si>
    <t>Nektarynka(VII,VIII)</t>
  </si>
  <si>
    <t>Borówka amerykańska(VI,VII,VIII,IX)</t>
  </si>
  <si>
    <t>Truskawki(V,VI,VII)</t>
  </si>
  <si>
    <t>Czereśnie(V,VI,VII)</t>
  </si>
  <si>
    <t>Morela(VI,VII)</t>
  </si>
  <si>
    <t>Morela</t>
  </si>
  <si>
    <t>Melon(VII,VIII)</t>
  </si>
  <si>
    <t>Melon</t>
  </si>
  <si>
    <t>Mango(I,II,III,IV,V)</t>
  </si>
  <si>
    <t>Arbuz(VII,VIII,IX,X)</t>
  </si>
  <si>
    <t>Winogrona jasne,ciemne(VIII,IX,X)</t>
  </si>
  <si>
    <t>Winogrona jasne,ciemne</t>
  </si>
  <si>
    <t>Borówka amerykańska</t>
  </si>
  <si>
    <t xml:space="preserve">Ilość zamawia-nego artykułu w 2021r.
</t>
  </si>
  <si>
    <t>Łączna wartość artykułu netto w 2021r.* zł</t>
  </si>
  <si>
    <t>Łączna wartość artykułu brutto w 2021r.* zł</t>
  </si>
  <si>
    <t>Jajka XL(opak.10szt)z chowu klatkowego -73g i więcej</t>
  </si>
  <si>
    <t>Część III . Owoce warzywa i  podobne produkty, kod CPV 15300000-1,zboża, ziemniaki,warzywa, owoce i orzechy</t>
  </si>
  <si>
    <t>Nazwa Wykonawcy…………………………………………………….</t>
  </si>
  <si>
    <t>Adres Wykonawcy………………………………………………………</t>
  </si>
  <si>
    <t>Załącznik nr 2 Formularz cenowy</t>
  </si>
  <si>
    <t>Zestawienie artykułów spożywczych do zamówienia</t>
  </si>
  <si>
    <t xml:space="preserve"> pn. „Sukcesywna dostawa artykułów spożywczych na stołówki w Zespole Szkolno – Przedszkolnym w Reszlu </t>
  </si>
  <si>
    <r>
      <t xml:space="preserve">Składając ofertę na dostawę w zakresie </t>
    </r>
    <r>
      <rPr>
        <b/>
        <sz val="11"/>
        <color theme="1"/>
        <rFont val="Calibri"/>
        <family val="2"/>
        <charset val="238"/>
        <scheme val="minor"/>
      </rPr>
      <t>Część Nr III</t>
    </r>
  </si>
  <si>
    <t xml:space="preserve">do magazynów szkolnych: ul. Chrobrego 5A oraz ul. M. Konopnickiej 2 od 01.01.2021 r. do 31.12.2021 r. </t>
  </si>
  <si>
    <t>Ogółem wartość artykułów na rok kalendarzowy brutto cena ofertowa :*zł</t>
  </si>
  <si>
    <t>Ogółem wartość artykułów na rok kalendarzowy netto  :* zł</t>
  </si>
  <si>
    <t>Podpis i pieczęć wraz z pieczęcią osoby/</t>
  </si>
  <si>
    <t>osób uprawnionej do reprezentowania Wykonawcy</t>
  </si>
  <si>
    <t>Termin realizacji zamówienia:  01.01.2021-31.12.2021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</si>
</sst>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2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6" xfId="0" applyNumberFormat="1" applyFont="1" applyBorder="1"/>
    <xf numFmtId="2" fontId="1" fillId="0" borderId="4" xfId="0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/>
    <xf numFmtId="0" fontId="7" fillId="0" borderId="0" xfId="0" applyFont="1"/>
    <xf numFmtId="0" fontId="0" fillId="0" borderId="0" xfId="0" applyFont="1"/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vertical="top"/>
    </xf>
    <xf numFmtId="0" fontId="10" fillId="0" borderId="0" xfId="0" applyFont="1"/>
    <xf numFmtId="0" fontId="1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>
      <selection activeCell="P9" sqref="P9"/>
    </sheetView>
  </sheetViews>
  <sheetFormatPr defaultRowHeight="15" x14ac:dyDescent="0.25"/>
  <cols>
    <col min="1" max="1" width="2.85546875" customWidth="1"/>
    <col min="2" max="2" width="37.28515625" customWidth="1"/>
    <col min="3" max="3" width="7.85546875" customWidth="1"/>
    <col min="4" max="4" width="10.28515625" customWidth="1"/>
    <col min="5" max="5" width="8.7109375" customWidth="1"/>
    <col min="6" max="6" width="8" customWidth="1"/>
    <col min="7" max="7" width="10.140625" customWidth="1"/>
    <col min="8" max="8" width="7.85546875" customWidth="1"/>
    <col min="9" max="9" width="9.42578125" customWidth="1"/>
    <col min="10" max="10" width="8.140625" customWidth="1"/>
    <col min="11" max="11" width="10.140625" customWidth="1"/>
    <col min="12" max="12" width="9.85546875" customWidth="1"/>
  </cols>
  <sheetData>
    <row r="1" spans="1:12" ht="18.75" x14ac:dyDescent="0.25">
      <c r="A1" s="1" t="s">
        <v>5</v>
      </c>
    </row>
    <row r="2" spans="1:12" ht="18.75" x14ac:dyDescent="0.3">
      <c r="A2" s="2" t="s">
        <v>88</v>
      </c>
    </row>
    <row r="3" spans="1:12" ht="18.75" x14ac:dyDescent="0.25">
      <c r="A3" s="3" t="s">
        <v>89</v>
      </c>
    </row>
    <row r="4" spans="1:12" ht="18.75" x14ac:dyDescent="0.25">
      <c r="A4" s="3" t="s">
        <v>90</v>
      </c>
      <c r="B4" s="20"/>
      <c r="C4" s="20"/>
      <c r="D4" s="20"/>
      <c r="E4" s="20"/>
      <c r="F4" s="20"/>
      <c r="G4" s="20"/>
    </row>
    <row r="5" spans="1:12" ht="18.75" x14ac:dyDescent="0.25">
      <c r="A5" s="3" t="s">
        <v>87</v>
      </c>
      <c r="B5" s="20"/>
      <c r="C5" s="20"/>
      <c r="D5" s="20"/>
      <c r="E5" s="20"/>
      <c r="F5" s="20"/>
      <c r="G5" s="20"/>
    </row>
    <row r="6" spans="1:12" ht="18.75" x14ac:dyDescent="0.25">
      <c r="A6" s="3" t="s">
        <v>77</v>
      </c>
      <c r="B6" s="20"/>
      <c r="C6" s="20"/>
      <c r="D6" s="20"/>
    </row>
    <row r="7" spans="1:12" ht="109.5" customHeight="1" x14ac:dyDescent="0.25">
      <c r="A7" s="4" t="s">
        <v>0</v>
      </c>
      <c r="B7" s="25" t="s">
        <v>57</v>
      </c>
      <c r="C7" s="8" t="s">
        <v>58</v>
      </c>
      <c r="D7" s="8" t="s">
        <v>59</v>
      </c>
      <c r="E7" s="16" t="s">
        <v>60</v>
      </c>
      <c r="F7" s="6" t="s">
        <v>61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75</v>
      </c>
      <c r="L7" s="8" t="s">
        <v>76</v>
      </c>
    </row>
    <row r="8" spans="1:12" ht="15.75" x14ac:dyDescent="0.25">
      <c r="A8" s="30">
        <v>1</v>
      </c>
      <c r="B8" s="26" t="s">
        <v>67</v>
      </c>
      <c r="C8" s="8" t="s">
        <v>1</v>
      </c>
      <c r="D8" s="5">
        <v>60</v>
      </c>
      <c r="E8" s="5">
        <v>600</v>
      </c>
      <c r="F8" s="21">
        <v>0.05</v>
      </c>
      <c r="G8" s="22">
        <v>1.52</v>
      </c>
      <c r="H8" s="22">
        <f>PRODUCT(G8,F8)</f>
        <v>7.6000000000000012E-2</v>
      </c>
      <c r="I8" s="22">
        <f>SUM(G8,H8)</f>
        <v>1.5960000000000001</v>
      </c>
      <c r="J8" s="22">
        <f>L8-K8</f>
        <v>45.600000000000023</v>
      </c>
      <c r="K8" s="22">
        <f t="shared" ref="K8:K69" si="0">L8/105%</f>
        <v>912</v>
      </c>
      <c r="L8" s="22">
        <f>PRODUCT(I8,E8)</f>
        <v>957.6</v>
      </c>
    </row>
    <row r="9" spans="1:12" ht="15.75" x14ac:dyDescent="0.25">
      <c r="A9" s="30">
        <v>2</v>
      </c>
      <c r="B9" s="26" t="s">
        <v>46</v>
      </c>
      <c r="C9" s="8" t="s">
        <v>1</v>
      </c>
      <c r="D9" s="5">
        <v>40</v>
      </c>
      <c r="E9" s="5">
        <v>400</v>
      </c>
      <c r="F9" s="21">
        <v>0.05</v>
      </c>
      <c r="G9" s="22">
        <v>3.05</v>
      </c>
      <c r="H9" s="22">
        <f t="shared" ref="H9:H69" si="1">PRODUCT(G9,F9)</f>
        <v>0.1525</v>
      </c>
      <c r="I9" s="22">
        <f>SUM(G9,H9)</f>
        <v>3.2024999999999997</v>
      </c>
      <c r="J9" s="22">
        <f t="shared" ref="J9:J69" si="2">L9-K9</f>
        <v>61</v>
      </c>
      <c r="K9" s="22">
        <f t="shared" si="0"/>
        <v>1219.9999999999998</v>
      </c>
      <c r="L9" s="22">
        <f t="shared" ref="L9:L69" si="3">PRODUCT(I9,E9)</f>
        <v>1280.9999999999998</v>
      </c>
    </row>
    <row r="10" spans="1:12" ht="15.75" x14ac:dyDescent="0.25">
      <c r="A10" s="30">
        <v>3</v>
      </c>
      <c r="B10" s="27" t="s">
        <v>6</v>
      </c>
      <c r="C10" s="8" t="s">
        <v>1</v>
      </c>
      <c r="D10" s="5">
        <v>30</v>
      </c>
      <c r="E10" s="5">
        <v>300</v>
      </c>
      <c r="F10" s="21">
        <v>0.05</v>
      </c>
      <c r="G10" s="22">
        <v>2.67</v>
      </c>
      <c r="H10" s="22">
        <f t="shared" si="1"/>
        <v>0.13350000000000001</v>
      </c>
      <c r="I10" s="22">
        <f t="shared" ref="I10:I69" si="4">SUM(G10,H10)</f>
        <v>2.8035000000000001</v>
      </c>
      <c r="J10" s="22">
        <f t="shared" si="2"/>
        <v>40.050000000000068</v>
      </c>
      <c r="K10" s="22">
        <f t="shared" si="0"/>
        <v>801</v>
      </c>
      <c r="L10" s="22">
        <f t="shared" si="3"/>
        <v>841.05000000000007</v>
      </c>
    </row>
    <row r="11" spans="1:12" ht="15.75" x14ac:dyDescent="0.25">
      <c r="A11" s="30">
        <v>4</v>
      </c>
      <c r="B11" s="26" t="s">
        <v>7</v>
      </c>
      <c r="C11" s="8" t="s">
        <v>1</v>
      </c>
      <c r="D11" s="5">
        <v>70</v>
      </c>
      <c r="E11" s="5">
        <v>700</v>
      </c>
      <c r="F11" s="21">
        <v>0.05</v>
      </c>
      <c r="G11" s="22">
        <v>1.81</v>
      </c>
      <c r="H11" s="22">
        <f t="shared" si="1"/>
        <v>9.0500000000000011E-2</v>
      </c>
      <c r="I11" s="22">
        <f t="shared" si="4"/>
        <v>1.9005000000000001</v>
      </c>
      <c r="J11" s="22">
        <f t="shared" si="2"/>
        <v>63.350000000000136</v>
      </c>
      <c r="K11" s="22">
        <f t="shared" si="0"/>
        <v>1267</v>
      </c>
      <c r="L11" s="22">
        <f t="shared" si="3"/>
        <v>1330.3500000000001</v>
      </c>
    </row>
    <row r="12" spans="1:12" ht="15.75" x14ac:dyDescent="0.25">
      <c r="A12" s="30">
        <v>5</v>
      </c>
      <c r="B12" s="26" t="s">
        <v>8</v>
      </c>
      <c r="C12" s="8" t="s">
        <v>1</v>
      </c>
      <c r="D12" s="5">
        <v>15</v>
      </c>
      <c r="E12" s="5">
        <v>150</v>
      </c>
      <c r="F12" s="21">
        <v>0.05</v>
      </c>
      <c r="G12" s="22">
        <v>1.33</v>
      </c>
      <c r="H12" s="22">
        <f t="shared" si="1"/>
        <v>6.6500000000000004E-2</v>
      </c>
      <c r="I12" s="22">
        <f t="shared" si="4"/>
        <v>1.3965000000000001</v>
      </c>
      <c r="J12" s="22">
        <f t="shared" si="2"/>
        <v>9.9750000000000227</v>
      </c>
      <c r="K12" s="22">
        <f t="shared" si="0"/>
        <v>199.5</v>
      </c>
      <c r="L12" s="22">
        <f t="shared" si="3"/>
        <v>209.47500000000002</v>
      </c>
    </row>
    <row r="13" spans="1:12" ht="15.75" x14ac:dyDescent="0.25">
      <c r="A13" s="30">
        <v>6</v>
      </c>
      <c r="B13" s="26" t="s">
        <v>68</v>
      </c>
      <c r="C13" s="8" t="s">
        <v>43</v>
      </c>
      <c r="D13" s="5">
        <v>10</v>
      </c>
      <c r="E13" s="5">
        <v>20</v>
      </c>
      <c r="F13" s="21">
        <v>0.05</v>
      </c>
      <c r="G13" s="22">
        <v>1.71</v>
      </c>
      <c r="H13" s="22">
        <f t="shared" si="1"/>
        <v>8.5500000000000007E-2</v>
      </c>
      <c r="I13" s="22">
        <f t="shared" si="4"/>
        <v>1.7954999999999999</v>
      </c>
      <c r="J13" s="22">
        <f t="shared" si="2"/>
        <v>1.7100000000000009</v>
      </c>
      <c r="K13" s="22">
        <f t="shared" si="0"/>
        <v>34.199999999999996</v>
      </c>
      <c r="L13" s="22">
        <f t="shared" si="3"/>
        <v>35.909999999999997</v>
      </c>
    </row>
    <row r="14" spans="1:12" ht="15.75" x14ac:dyDescent="0.25">
      <c r="A14" s="30">
        <v>7</v>
      </c>
      <c r="B14" s="26" t="s">
        <v>45</v>
      </c>
      <c r="C14" s="8" t="s">
        <v>1</v>
      </c>
      <c r="D14" s="5">
        <v>20</v>
      </c>
      <c r="E14" s="5">
        <v>200</v>
      </c>
      <c r="F14" s="21">
        <v>0.05</v>
      </c>
      <c r="G14" s="22">
        <v>3.05</v>
      </c>
      <c r="H14" s="22">
        <f t="shared" si="1"/>
        <v>0.1525</v>
      </c>
      <c r="I14" s="22">
        <f t="shared" si="4"/>
        <v>3.2024999999999997</v>
      </c>
      <c r="J14" s="22">
        <f t="shared" si="2"/>
        <v>30.5</v>
      </c>
      <c r="K14" s="22">
        <f t="shared" si="0"/>
        <v>609.99999999999989</v>
      </c>
      <c r="L14" s="22">
        <f t="shared" si="3"/>
        <v>640.49999999999989</v>
      </c>
    </row>
    <row r="15" spans="1:12" x14ac:dyDescent="0.25">
      <c r="A15" s="30">
        <v>8</v>
      </c>
      <c r="B15" s="26" t="s">
        <v>35</v>
      </c>
      <c r="C15" s="5" t="s">
        <v>43</v>
      </c>
      <c r="D15" s="5">
        <v>60</v>
      </c>
      <c r="E15" s="5">
        <v>600</v>
      </c>
      <c r="F15" s="21">
        <v>0.05</v>
      </c>
      <c r="G15" s="22">
        <v>1.33</v>
      </c>
      <c r="H15" s="22">
        <f t="shared" si="1"/>
        <v>6.6500000000000004E-2</v>
      </c>
      <c r="I15" s="22">
        <f t="shared" si="4"/>
        <v>1.3965000000000001</v>
      </c>
      <c r="J15" s="22">
        <f t="shared" si="2"/>
        <v>39.900000000000091</v>
      </c>
      <c r="K15" s="22">
        <f t="shared" si="0"/>
        <v>798</v>
      </c>
      <c r="L15" s="22">
        <f t="shared" si="3"/>
        <v>837.90000000000009</v>
      </c>
    </row>
    <row r="16" spans="1:12" x14ac:dyDescent="0.25">
      <c r="A16" s="30">
        <v>9</v>
      </c>
      <c r="B16" s="26" t="s">
        <v>36</v>
      </c>
      <c r="C16" s="5" t="s">
        <v>43</v>
      </c>
      <c r="D16" s="5">
        <v>20</v>
      </c>
      <c r="E16" s="5">
        <v>200</v>
      </c>
      <c r="F16" s="21">
        <v>0.05</v>
      </c>
      <c r="G16" s="22">
        <v>1.33</v>
      </c>
      <c r="H16" s="22">
        <f t="shared" si="1"/>
        <v>6.6500000000000004E-2</v>
      </c>
      <c r="I16" s="22">
        <f t="shared" si="4"/>
        <v>1.3965000000000001</v>
      </c>
      <c r="J16" s="22">
        <f t="shared" si="2"/>
        <v>13.300000000000011</v>
      </c>
      <c r="K16" s="22">
        <f t="shared" si="0"/>
        <v>266</v>
      </c>
      <c r="L16" s="22">
        <f t="shared" si="3"/>
        <v>279.3</v>
      </c>
    </row>
    <row r="17" spans="1:12" x14ac:dyDescent="0.25">
      <c r="A17" s="30">
        <v>10</v>
      </c>
      <c r="B17" s="26" t="s">
        <v>37</v>
      </c>
      <c r="C17" s="5" t="s">
        <v>43</v>
      </c>
      <c r="D17" s="5">
        <v>10</v>
      </c>
      <c r="E17" s="5">
        <v>100</v>
      </c>
      <c r="F17" s="21">
        <v>0.05</v>
      </c>
      <c r="G17" s="22">
        <v>1.81</v>
      </c>
      <c r="H17" s="22">
        <f t="shared" si="1"/>
        <v>9.0500000000000011E-2</v>
      </c>
      <c r="I17" s="22">
        <f t="shared" si="4"/>
        <v>1.9005000000000001</v>
      </c>
      <c r="J17" s="22">
        <f t="shared" si="2"/>
        <v>9.0500000000000114</v>
      </c>
      <c r="K17" s="22">
        <f t="shared" si="0"/>
        <v>181</v>
      </c>
      <c r="L17" s="22">
        <f t="shared" si="3"/>
        <v>190.05</v>
      </c>
    </row>
    <row r="18" spans="1:12" x14ac:dyDescent="0.25">
      <c r="A18" s="30">
        <v>11</v>
      </c>
      <c r="B18" s="26" t="s">
        <v>38</v>
      </c>
      <c r="C18" s="5" t="s">
        <v>43</v>
      </c>
      <c r="D18" s="5">
        <v>50</v>
      </c>
      <c r="E18" s="5">
        <v>500</v>
      </c>
      <c r="F18" s="21">
        <v>0.05</v>
      </c>
      <c r="G18" s="22">
        <v>1.33</v>
      </c>
      <c r="H18" s="22">
        <f t="shared" si="1"/>
        <v>6.6500000000000004E-2</v>
      </c>
      <c r="I18" s="22">
        <f t="shared" si="4"/>
        <v>1.3965000000000001</v>
      </c>
      <c r="J18" s="22">
        <f t="shared" si="2"/>
        <v>33.25</v>
      </c>
      <c r="K18" s="22">
        <f t="shared" si="0"/>
        <v>665</v>
      </c>
      <c r="L18" s="22">
        <f t="shared" si="3"/>
        <v>698.25</v>
      </c>
    </row>
    <row r="19" spans="1:12" x14ac:dyDescent="0.25">
      <c r="A19" s="30">
        <v>12</v>
      </c>
      <c r="B19" s="26" t="s">
        <v>62</v>
      </c>
      <c r="C19" s="5" t="s">
        <v>1</v>
      </c>
      <c r="D19" s="5">
        <v>5</v>
      </c>
      <c r="E19" s="5">
        <v>50</v>
      </c>
      <c r="F19" s="21">
        <v>0.05</v>
      </c>
      <c r="G19" s="22">
        <v>4</v>
      </c>
      <c r="H19" s="22">
        <f t="shared" si="1"/>
        <v>0.2</v>
      </c>
      <c r="I19" s="22">
        <f t="shared" si="4"/>
        <v>4.2</v>
      </c>
      <c r="J19" s="22">
        <f t="shared" si="2"/>
        <v>10</v>
      </c>
      <c r="K19" s="22">
        <f t="shared" si="0"/>
        <v>200</v>
      </c>
      <c r="L19" s="22">
        <f t="shared" si="3"/>
        <v>210</v>
      </c>
    </row>
    <row r="20" spans="1:12" ht="30" x14ac:dyDescent="0.25">
      <c r="A20" s="30">
        <v>13</v>
      </c>
      <c r="B20" s="28" t="s">
        <v>91</v>
      </c>
      <c r="C20" s="5" t="s">
        <v>1</v>
      </c>
      <c r="D20" s="5">
        <v>50</v>
      </c>
      <c r="E20" s="5">
        <v>250</v>
      </c>
      <c r="F20" s="21">
        <v>0.05</v>
      </c>
      <c r="G20" s="22">
        <v>3.62</v>
      </c>
      <c r="H20" s="22">
        <f t="shared" si="1"/>
        <v>0.18100000000000002</v>
      </c>
      <c r="I20" s="22">
        <f t="shared" si="4"/>
        <v>3.8010000000000002</v>
      </c>
      <c r="J20" s="22">
        <f t="shared" si="2"/>
        <v>45.25</v>
      </c>
      <c r="K20" s="22">
        <f t="shared" si="0"/>
        <v>905</v>
      </c>
      <c r="L20" s="22">
        <f t="shared" si="3"/>
        <v>950.25</v>
      </c>
    </row>
    <row r="21" spans="1:12" x14ac:dyDescent="0.25">
      <c r="A21" s="30">
        <v>14</v>
      </c>
      <c r="B21" s="28" t="s">
        <v>47</v>
      </c>
      <c r="C21" s="5" t="s">
        <v>1</v>
      </c>
      <c r="D21" s="5">
        <v>10</v>
      </c>
      <c r="E21" s="5">
        <v>50</v>
      </c>
      <c r="F21" s="21">
        <v>0.05</v>
      </c>
      <c r="G21" s="22">
        <v>12</v>
      </c>
      <c r="H21" s="22">
        <f t="shared" si="1"/>
        <v>0.60000000000000009</v>
      </c>
      <c r="I21" s="22">
        <f t="shared" si="4"/>
        <v>12.6</v>
      </c>
      <c r="J21" s="22">
        <f t="shared" si="2"/>
        <v>30</v>
      </c>
      <c r="K21" s="22">
        <f t="shared" si="0"/>
        <v>600</v>
      </c>
      <c r="L21" s="22">
        <f t="shared" si="3"/>
        <v>630</v>
      </c>
    </row>
    <row r="22" spans="1:12" x14ac:dyDescent="0.25">
      <c r="A22" s="30">
        <v>15</v>
      </c>
      <c r="B22" s="28" t="s">
        <v>79</v>
      </c>
      <c r="C22" s="5" t="s">
        <v>1</v>
      </c>
      <c r="D22" s="5">
        <v>50</v>
      </c>
      <c r="E22" s="5">
        <v>500</v>
      </c>
      <c r="F22" s="21">
        <v>0.05</v>
      </c>
      <c r="G22" s="22">
        <v>4.2</v>
      </c>
      <c r="H22" s="22">
        <f t="shared" si="1"/>
        <v>0.21000000000000002</v>
      </c>
      <c r="I22" s="22">
        <f t="shared" si="4"/>
        <v>4.41</v>
      </c>
      <c r="J22" s="22">
        <f t="shared" si="2"/>
        <v>105</v>
      </c>
      <c r="K22" s="22">
        <f t="shared" si="0"/>
        <v>2100</v>
      </c>
      <c r="L22" s="22">
        <f t="shared" si="3"/>
        <v>2205</v>
      </c>
    </row>
    <row r="23" spans="1:12" x14ac:dyDescent="0.25">
      <c r="A23" s="30">
        <v>16</v>
      </c>
      <c r="B23" s="28" t="s">
        <v>78</v>
      </c>
      <c r="C23" s="5" t="s">
        <v>1</v>
      </c>
      <c r="D23" s="5">
        <v>100</v>
      </c>
      <c r="E23" s="5">
        <v>500</v>
      </c>
      <c r="F23" s="21">
        <v>0.05</v>
      </c>
      <c r="G23" s="22">
        <v>5.9</v>
      </c>
      <c r="H23" s="22">
        <f t="shared" si="1"/>
        <v>0.29500000000000004</v>
      </c>
      <c r="I23" s="22">
        <f t="shared" si="4"/>
        <v>6.1950000000000003</v>
      </c>
      <c r="J23" s="22">
        <f t="shared" si="2"/>
        <v>147.5</v>
      </c>
      <c r="K23" s="22">
        <f t="shared" si="0"/>
        <v>2950</v>
      </c>
      <c r="L23" s="22">
        <f t="shared" si="3"/>
        <v>3097.5</v>
      </c>
    </row>
    <row r="24" spans="1:12" ht="30" x14ac:dyDescent="0.25">
      <c r="A24" s="30">
        <v>17</v>
      </c>
      <c r="B24" s="28" t="s">
        <v>92</v>
      </c>
      <c r="C24" s="5" t="s">
        <v>1</v>
      </c>
      <c r="D24" s="5">
        <v>60</v>
      </c>
      <c r="E24" s="5">
        <v>180</v>
      </c>
      <c r="F24" s="21">
        <v>0.05</v>
      </c>
      <c r="G24" s="22">
        <v>7</v>
      </c>
      <c r="H24" s="22">
        <f t="shared" si="1"/>
        <v>0.35000000000000003</v>
      </c>
      <c r="I24" s="22">
        <f t="shared" si="4"/>
        <v>7.35</v>
      </c>
      <c r="J24" s="22">
        <f t="shared" si="2"/>
        <v>63</v>
      </c>
      <c r="K24" s="22">
        <f t="shared" si="0"/>
        <v>1260</v>
      </c>
      <c r="L24" s="22">
        <f t="shared" si="3"/>
        <v>1323</v>
      </c>
    </row>
    <row r="25" spans="1:12" x14ac:dyDescent="0.25">
      <c r="A25" s="30">
        <v>18</v>
      </c>
      <c r="B25" s="28" t="s">
        <v>10</v>
      </c>
      <c r="C25" s="5" t="s">
        <v>1</v>
      </c>
      <c r="D25" s="5">
        <v>60</v>
      </c>
      <c r="E25" s="5">
        <v>300</v>
      </c>
      <c r="F25" s="21">
        <v>0.08</v>
      </c>
      <c r="G25" s="22">
        <v>5.56</v>
      </c>
      <c r="H25" s="22">
        <f t="shared" si="1"/>
        <v>0.44479999999999997</v>
      </c>
      <c r="I25" s="22">
        <f t="shared" si="4"/>
        <v>6.0047999999999995</v>
      </c>
      <c r="J25" s="22">
        <f t="shared" si="2"/>
        <v>85.78285714285721</v>
      </c>
      <c r="K25" s="22">
        <f t="shared" si="0"/>
        <v>1715.6571428571426</v>
      </c>
      <c r="L25" s="22">
        <f t="shared" si="3"/>
        <v>1801.4399999999998</v>
      </c>
    </row>
    <row r="26" spans="1:12" x14ac:dyDescent="0.25">
      <c r="A26" s="30">
        <v>19</v>
      </c>
      <c r="B26" s="28" t="s">
        <v>48</v>
      </c>
      <c r="C26" s="5" t="s">
        <v>1</v>
      </c>
      <c r="D26" s="5">
        <v>40</v>
      </c>
      <c r="E26" s="5">
        <v>80</v>
      </c>
      <c r="F26" s="21">
        <v>0.08</v>
      </c>
      <c r="G26" s="22">
        <v>6.48</v>
      </c>
      <c r="H26" s="22">
        <f t="shared" si="1"/>
        <v>0.51840000000000008</v>
      </c>
      <c r="I26" s="22">
        <f t="shared" si="4"/>
        <v>6.9984000000000002</v>
      </c>
      <c r="J26" s="22">
        <f t="shared" si="2"/>
        <v>26.660571428571416</v>
      </c>
      <c r="K26" s="22">
        <f t="shared" si="0"/>
        <v>533.21142857142866</v>
      </c>
      <c r="L26" s="22">
        <f t="shared" si="3"/>
        <v>559.87200000000007</v>
      </c>
    </row>
    <row r="27" spans="1:12" x14ac:dyDescent="0.25">
      <c r="A27" s="30">
        <v>20</v>
      </c>
      <c r="B27" s="26" t="s">
        <v>49</v>
      </c>
      <c r="C27" s="5" t="s">
        <v>43</v>
      </c>
      <c r="D27" s="5">
        <v>60</v>
      </c>
      <c r="E27" s="5">
        <v>300</v>
      </c>
      <c r="F27" s="21">
        <v>0.08</v>
      </c>
      <c r="G27" s="22">
        <v>4.26</v>
      </c>
      <c r="H27" s="22">
        <f t="shared" si="1"/>
        <v>0.34079999999999999</v>
      </c>
      <c r="I27" s="22">
        <f t="shared" si="4"/>
        <v>4.6007999999999996</v>
      </c>
      <c r="J27" s="22">
        <f t="shared" si="2"/>
        <v>65.725714285714275</v>
      </c>
      <c r="K27" s="22">
        <f t="shared" si="0"/>
        <v>1314.5142857142855</v>
      </c>
      <c r="L27" s="22">
        <f t="shared" si="3"/>
        <v>1380.2399999999998</v>
      </c>
    </row>
    <row r="28" spans="1:12" x14ac:dyDescent="0.25">
      <c r="A28" s="30">
        <v>21</v>
      </c>
      <c r="B28" s="28" t="s">
        <v>11</v>
      </c>
      <c r="C28" s="5" t="s">
        <v>1</v>
      </c>
      <c r="D28" s="5">
        <v>60</v>
      </c>
      <c r="E28" s="5">
        <v>300</v>
      </c>
      <c r="F28" s="21">
        <v>0.08</v>
      </c>
      <c r="G28" s="22">
        <v>3.7</v>
      </c>
      <c r="H28" s="22">
        <f t="shared" si="1"/>
        <v>0.29600000000000004</v>
      </c>
      <c r="I28" s="22">
        <f t="shared" si="4"/>
        <v>3.9960000000000004</v>
      </c>
      <c r="J28" s="22">
        <f t="shared" si="2"/>
        <v>57.085714285714403</v>
      </c>
      <c r="K28" s="22">
        <f t="shared" si="0"/>
        <v>1141.7142857142858</v>
      </c>
      <c r="L28" s="22">
        <f t="shared" si="3"/>
        <v>1198.8000000000002</v>
      </c>
    </row>
    <row r="29" spans="1:12" x14ac:dyDescent="0.25">
      <c r="A29" s="30">
        <v>22</v>
      </c>
      <c r="B29" s="26" t="s">
        <v>12</v>
      </c>
      <c r="C29" s="5" t="s">
        <v>1</v>
      </c>
      <c r="D29" s="5">
        <v>50</v>
      </c>
      <c r="E29" s="5">
        <v>500</v>
      </c>
      <c r="F29" s="21">
        <v>0.05</v>
      </c>
      <c r="G29" s="22">
        <v>2.38</v>
      </c>
      <c r="H29" s="22">
        <f t="shared" si="1"/>
        <v>0.11899999999999999</v>
      </c>
      <c r="I29" s="22">
        <f t="shared" si="4"/>
        <v>2.4989999999999997</v>
      </c>
      <c r="J29" s="22">
        <f t="shared" si="2"/>
        <v>59.5</v>
      </c>
      <c r="K29" s="22">
        <f t="shared" si="0"/>
        <v>1189.9999999999998</v>
      </c>
      <c r="L29" s="22">
        <f t="shared" si="3"/>
        <v>1249.4999999999998</v>
      </c>
    </row>
    <row r="30" spans="1:12" x14ac:dyDescent="0.25">
      <c r="A30" s="30">
        <v>23</v>
      </c>
      <c r="B30" s="26" t="s">
        <v>13</v>
      </c>
      <c r="C30" s="5" t="s">
        <v>1</v>
      </c>
      <c r="D30" s="5">
        <v>200</v>
      </c>
      <c r="E30" s="5">
        <v>2000</v>
      </c>
      <c r="F30" s="21">
        <v>0.05</v>
      </c>
      <c r="G30" s="22">
        <v>1.7</v>
      </c>
      <c r="H30" s="22">
        <f t="shared" si="1"/>
        <v>8.5000000000000006E-2</v>
      </c>
      <c r="I30" s="22">
        <f t="shared" si="4"/>
        <v>1.7849999999999999</v>
      </c>
      <c r="J30" s="22">
        <f t="shared" si="2"/>
        <v>170</v>
      </c>
      <c r="K30" s="22">
        <f t="shared" si="0"/>
        <v>3400</v>
      </c>
      <c r="L30" s="22">
        <f t="shared" si="3"/>
        <v>3570</v>
      </c>
    </row>
    <row r="31" spans="1:12" x14ac:dyDescent="0.25">
      <c r="A31" s="30">
        <v>24</v>
      </c>
      <c r="B31" s="26" t="s">
        <v>44</v>
      </c>
      <c r="C31" s="5" t="s">
        <v>43</v>
      </c>
      <c r="D31" s="5">
        <v>30</v>
      </c>
      <c r="E31" s="5">
        <v>300</v>
      </c>
      <c r="F31" s="21">
        <v>0.05</v>
      </c>
      <c r="G31" s="22">
        <v>4.5</v>
      </c>
      <c r="H31" s="22">
        <f t="shared" si="1"/>
        <v>0.22500000000000001</v>
      </c>
      <c r="I31" s="22">
        <f t="shared" si="4"/>
        <v>4.7249999999999996</v>
      </c>
      <c r="J31" s="22">
        <f t="shared" si="2"/>
        <v>67.5</v>
      </c>
      <c r="K31" s="22">
        <f t="shared" si="0"/>
        <v>1350</v>
      </c>
      <c r="L31" s="22">
        <f t="shared" si="3"/>
        <v>1417.5</v>
      </c>
    </row>
    <row r="32" spans="1:12" x14ac:dyDescent="0.25">
      <c r="A32" s="30">
        <v>25</v>
      </c>
      <c r="B32" s="26" t="s">
        <v>14</v>
      </c>
      <c r="C32" s="5" t="s">
        <v>1</v>
      </c>
      <c r="D32" s="5">
        <v>15</v>
      </c>
      <c r="E32" s="5">
        <v>60</v>
      </c>
      <c r="F32" s="21">
        <v>0.05</v>
      </c>
      <c r="G32" s="22">
        <v>2.67</v>
      </c>
      <c r="H32" s="22">
        <f t="shared" si="1"/>
        <v>0.13350000000000001</v>
      </c>
      <c r="I32" s="22">
        <f t="shared" si="4"/>
        <v>2.8035000000000001</v>
      </c>
      <c r="J32" s="22">
        <f t="shared" si="2"/>
        <v>8.0100000000000193</v>
      </c>
      <c r="K32" s="22">
        <f t="shared" si="0"/>
        <v>160.19999999999999</v>
      </c>
      <c r="L32" s="22">
        <f t="shared" si="3"/>
        <v>168.21</v>
      </c>
    </row>
    <row r="33" spans="1:13" x14ac:dyDescent="0.25">
      <c r="A33" s="30">
        <v>26</v>
      </c>
      <c r="B33" s="26" t="s">
        <v>15</v>
      </c>
      <c r="C33" s="5" t="s">
        <v>43</v>
      </c>
      <c r="D33" s="5">
        <v>20</v>
      </c>
      <c r="E33" s="5">
        <v>80</v>
      </c>
      <c r="F33" s="21">
        <v>0.05</v>
      </c>
      <c r="G33" s="22">
        <v>5.71</v>
      </c>
      <c r="H33" s="22">
        <f t="shared" si="1"/>
        <v>0.28550000000000003</v>
      </c>
      <c r="I33" s="22">
        <f t="shared" si="4"/>
        <v>5.9954999999999998</v>
      </c>
      <c r="J33" s="22">
        <f t="shared" si="2"/>
        <v>22.840000000000032</v>
      </c>
      <c r="K33" s="22">
        <f t="shared" si="0"/>
        <v>456.79999999999995</v>
      </c>
      <c r="L33" s="22">
        <f t="shared" si="3"/>
        <v>479.64</v>
      </c>
    </row>
    <row r="34" spans="1:13" x14ac:dyDescent="0.25">
      <c r="A34" s="30">
        <v>27</v>
      </c>
      <c r="B34" s="26" t="s">
        <v>86</v>
      </c>
      <c r="C34" s="5" t="s">
        <v>1</v>
      </c>
      <c r="D34" s="5">
        <v>20</v>
      </c>
      <c r="E34" s="5">
        <v>200</v>
      </c>
      <c r="F34" s="21">
        <v>0.05</v>
      </c>
      <c r="G34" s="22">
        <v>5.9</v>
      </c>
      <c r="H34" s="22">
        <f t="shared" si="1"/>
        <v>0.29500000000000004</v>
      </c>
      <c r="I34" s="22">
        <f t="shared" si="4"/>
        <v>6.1950000000000003</v>
      </c>
      <c r="J34" s="22">
        <f t="shared" si="2"/>
        <v>59</v>
      </c>
      <c r="K34" s="22">
        <f t="shared" si="0"/>
        <v>1180</v>
      </c>
      <c r="L34" s="22">
        <f t="shared" si="3"/>
        <v>1239</v>
      </c>
    </row>
    <row r="35" spans="1:13" x14ac:dyDescent="0.25">
      <c r="A35" s="30">
        <v>28</v>
      </c>
      <c r="B35" s="26" t="s">
        <v>16</v>
      </c>
      <c r="C35" s="5" t="s">
        <v>43</v>
      </c>
      <c r="D35" s="5">
        <v>15</v>
      </c>
      <c r="E35" s="5">
        <v>150</v>
      </c>
      <c r="F35" s="21">
        <v>0.05</v>
      </c>
      <c r="G35" s="22">
        <v>3.33</v>
      </c>
      <c r="H35" s="22">
        <f t="shared" si="1"/>
        <v>0.16650000000000001</v>
      </c>
      <c r="I35" s="22">
        <f t="shared" si="4"/>
        <v>3.4965000000000002</v>
      </c>
      <c r="J35" s="22">
        <f t="shared" si="2"/>
        <v>24.975000000000023</v>
      </c>
      <c r="K35" s="22">
        <f t="shared" si="0"/>
        <v>499.5</v>
      </c>
      <c r="L35" s="22">
        <f t="shared" si="3"/>
        <v>524.47500000000002</v>
      </c>
    </row>
    <row r="36" spans="1:13" x14ac:dyDescent="0.25">
      <c r="A36" s="30">
        <v>29</v>
      </c>
      <c r="B36" s="26" t="s">
        <v>17</v>
      </c>
      <c r="C36" s="5" t="s">
        <v>1</v>
      </c>
      <c r="D36" s="5">
        <v>150</v>
      </c>
      <c r="E36" s="5">
        <v>1000</v>
      </c>
      <c r="F36" s="21">
        <v>0.05</v>
      </c>
      <c r="G36" s="22">
        <v>1.62</v>
      </c>
      <c r="H36" s="22">
        <f t="shared" si="1"/>
        <v>8.1000000000000016E-2</v>
      </c>
      <c r="I36" s="22">
        <f t="shared" si="4"/>
        <v>1.7010000000000001</v>
      </c>
      <c r="J36" s="22">
        <f t="shared" si="2"/>
        <v>81</v>
      </c>
      <c r="K36" s="22">
        <f t="shared" si="0"/>
        <v>1620</v>
      </c>
      <c r="L36" s="22">
        <f t="shared" si="3"/>
        <v>1701</v>
      </c>
    </row>
    <row r="37" spans="1:13" x14ac:dyDescent="0.25">
      <c r="A37" s="30">
        <v>30</v>
      </c>
      <c r="B37" s="26" t="s">
        <v>18</v>
      </c>
      <c r="C37" s="5" t="s">
        <v>1</v>
      </c>
      <c r="D37" s="5">
        <v>20</v>
      </c>
      <c r="E37" s="5">
        <v>200</v>
      </c>
      <c r="F37" s="21">
        <v>0.05</v>
      </c>
      <c r="G37" s="22">
        <v>7.14</v>
      </c>
      <c r="H37" s="22">
        <f t="shared" si="1"/>
        <v>0.35699999999999998</v>
      </c>
      <c r="I37" s="22">
        <f t="shared" si="4"/>
        <v>7.4969999999999999</v>
      </c>
      <c r="J37" s="22">
        <f t="shared" si="2"/>
        <v>71.400000000000091</v>
      </c>
      <c r="K37" s="22">
        <f t="shared" si="0"/>
        <v>1428</v>
      </c>
      <c r="L37" s="22">
        <f t="shared" si="3"/>
        <v>1499.4</v>
      </c>
    </row>
    <row r="38" spans="1:13" x14ac:dyDescent="0.25">
      <c r="A38" s="30">
        <v>31</v>
      </c>
      <c r="B38" s="26" t="s">
        <v>19</v>
      </c>
      <c r="C38" s="5" t="s">
        <v>1</v>
      </c>
      <c r="D38" s="5">
        <v>10</v>
      </c>
      <c r="E38" s="5">
        <v>100</v>
      </c>
      <c r="F38" s="21">
        <v>0.05</v>
      </c>
      <c r="G38" s="22">
        <v>2.48</v>
      </c>
      <c r="H38" s="22">
        <f t="shared" si="1"/>
        <v>0.124</v>
      </c>
      <c r="I38" s="22">
        <f t="shared" si="4"/>
        <v>2.6040000000000001</v>
      </c>
      <c r="J38" s="22">
        <f t="shared" si="2"/>
        <v>12.400000000000006</v>
      </c>
      <c r="K38" s="22">
        <f t="shared" si="0"/>
        <v>248.00000000000003</v>
      </c>
      <c r="L38" s="22">
        <f t="shared" si="3"/>
        <v>260.40000000000003</v>
      </c>
      <c r="M38" s="17"/>
    </row>
    <row r="39" spans="1:13" x14ac:dyDescent="0.25">
      <c r="A39" s="30">
        <v>32</v>
      </c>
      <c r="B39" s="26" t="s">
        <v>20</v>
      </c>
      <c r="C39" s="5" t="s">
        <v>43</v>
      </c>
      <c r="D39" s="5">
        <v>16</v>
      </c>
      <c r="E39" s="5">
        <v>160</v>
      </c>
      <c r="F39" s="21">
        <v>0.08</v>
      </c>
      <c r="G39" s="22">
        <v>3.24</v>
      </c>
      <c r="H39" s="22">
        <f t="shared" si="1"/>
        <v>0.25920000000000004</v>
      </c>
      <c r="I39" s="22">
        <f t="shared" si="4"/>
        <v>3.4992000000000001</v>
      </c>
      <c r="J39" s="22">
        <f t="shared" si="2"/>
        <v>26.660571428571416</v>
      </c>
      <c r="K39" s="22">
        <f t="shared" si="0"/>
        <v>533.21142857142866</v>
      </c>
      <c r="L39" s="22">
        <f t="shared" si="3"/>
        <v>559.87200000000007</v>
      </c>
    </row>
    <row r="40" spans="1:13" x14ac:dyDescent="0.25">
      <c r="A40" s="30">
        <v>33</v>
      </c>
      <c r="B40" s="26" t="s">
        <v>9</v>
      </c>
      <c r="C40" s="5" t="s">
        <v>1</v>
      </c>
      <c r="D40" s="5">
        <v>5</v>
      </c>
      <c r="E40" s="5">
        <v>50</v>
      </c>
      <c r="F40" s="21">
        <v>0.05</v>
      </c>
      <c r="G40" s="22">
        <v>4</v>
      </c>
      <c r="H40" s="22">
        <f t="shared" si="1"/>
        <v>0.2</v>
      </c>
      <c r="I40" s="22">
        <f t="shared" si="4"/>
        <v>4.2</v>
      </c>
      <c r="J40" s="22">
        <f t="shared" si="2"/>
        <v>10</v>
      </c>
      <c r="K40" s="22">
        <f t="shared" si="0"/>
        <v>200</v>
      </c>
      <c r="L40" s="22">
        <f t="shared" si="3"/>
        <v>210</v>
      </c>
    </row>
    <row r="41" spans="1:13" x14ac:dyDescent="0.25">
      <c r="A41" s="30">
        <v>34</v>
      </c>
      <c r="B41" s="28" t="s">
        <v>80</v>
      </c>
      <c r="C41" s="5" t="s">
        <v>1</v>
      </c>
      <c r="D41" s="5">
        <v>50</v>
      </c>
      <c r="E41" s="5">
        <v>250</v>
      </c>
      <c r="F41" s="21">
        <v>0.05</v>
      </c>
      <c r="G41" s="22">
        <v>3.62</v>
      </c>
      <c r="H41" s="22">
        <f t="shared" si="1"/>
        <v>0.18100000000000002</v>
      </c>
      <c r="I41" s="22">
        <f t="shared" si="4"/>
        <v>3.8010000000000002</v>
      </c>
      <c r="J41" s="22">
        <f t="shared" si="2"/>
        <v>45.25</v>
      </c>
      <c r="K41" s="22">
        <f t="shared" si="0"/>
        <v>905</v>
      </c>
      <c r="L41" s="22">
        <f t="shared" si="3"/>
        <v>950.25</v>
      </c>
    </row>
    <row r="42" spans="1:13" ht="30" x14ac:dyDescent="0.25">
      <c r="A42" s="30">
        <v>35</v>
      </c>
      <c r="B42" s="28" t="s">
        <v>93</v>
      </c>
      <c r="C42" s="5" t="s">
        <v>43</v>
      </c>
      <c r="D42" s="5">
        <v>35</v>
      </c>
      <c r="E42" s="5">
        <v>350</v>
      </c>
      <c r="F42" s="21">
        <v>0.05</v>
      </c>
      <c r="G42" s="22">
        <v>2.1</v>
      </c>
      <c r="H42" s="22">
        <f t="shared" si="1"/>
        <v>0.10500000000000001</v>
      </c>
      <c r="I42" s="22">
        <f t="shared" si="4"/>
        <v>2.2050000000000001</v>
      </c>
      <c r="J42" s="22">
        <f t="shared" si="2"/>
        <v>36.75</v>
      </c>
      <c r="K42" s="22">
        <f t="shared" si="0"/>
        <v>735</v>
      </c>
      <c r="L42" s="22">
        <f t="shared" si="3"/>
        <v>771.75</v>
      </c>
    </row>
    <row r="43" spans="1:13" x14ac:dyDescent="0.25">
      <c r="A43" s="30">
        <v>36</v>
      </c>
      <c r="B43" s="28" t="s">
        <v>40</v>
      </c>
      <c r="C43" s="5" t="s">
        <v>43</v>
      </c>
      <c r="D43" s="5">
        <v>15</v>
      </c>
      <c r="E43" s="5">
        <v>150</v>
      </c>
      <c r="F43" s="21">
        <v>0.05</v>
      </c>
      <c r="G43" s="22">
        <v>2.1</v>
      </c>
      <c r="H43" s="22">
        <f t="shared" si="1"/>
        <v>0.10500000000000001</v>
      </c>
      <c r="I43" s="22">
        <f t="shared" si="4"/>
        <v>2.2050000000000001</v>
      </c>
      <c r="J43" s="22">
        <f t="shared" si="2"/>
        <v>15.75</v>
      </c>
      <c r="K43" s="22">
        <f t="shared" si="0"/>
        <v>315</v>
      </c>
      <c r="L43" s="22">
        <f t="shared" si="3"/>
        <v>330.75</v>
      </c>
    </row>
    <row r="44" spans="1:13" x14ac:dyDescent="0.25">
      <c r="A44" s="30">
        <v>37</v>
      </c>
      <c r="B44" s="26" t="s">
        <v>50</v>
      </c>
      <c r="C44" s="5" t="s">
        <v>1</v>
      </c>
      <c r="D44" s="5">
        <v>10</v>
      </c>
      <c r="E44" s="5">
        <v>30</v>
      </c>
      <c r="F44" s="21">
        <v>0.05</v>
      </c>
      <c r="G44" s="22">
        <v>3.1</v>
      </c>
      <c r="H44" s="22">
        <f t="shared" si="1"/>
        <v>0.15500000000000003</v>
      </c>
      <c r="I44" s="22">
        <f t="shared" si="4"/>
        <v>3.2549999999999999</v>
      </c>
      <c r="J44" s="22">
        <f t="shared" si="2"/>
        <v>4.6500000000000057</v>
      </c>
      <c r="K44" s="22">
        <f t="shared" si="0"/>
        <v>92.999999999999986</v>
      </c>
      <c r="L44" s="22">
        <f t="shared" si="3"/>
        <v>97.649999999999991</v>
      </c>
    </row>
    <row r="45" spans="1:13" x14ac:dyDescent="0.25">
      <c r="A45" s="30">
        <v>38</v>
      </c>
      <c r="B45" s="26" t="s">
        <v>51</v>
      </c>
      <c r="C45" s="5" t="s">
        <v>43</v>
      </c>
      <c r="D45" s="5">
        <v>30</v>
      </c>
      <c r="E45" s="5">
        <v>150</v>
      </c>
      <c r="F45" s="21">
        <v>0.05</v>
      </c>
      <c r="G45" s="22">
        <v>3.8</v>
      </c>
      <c r="H45" s="22">
        <f t="shared" si="1"/>
        <v>0.19</v>
      </c>
      <c r="I45" s="22">
        <f t="shared" si="4"/>
        <v>3.9899999999999998</v>
      </c>
      <c r="J45" s="22">
        <f t="shared" si="2"/>
        <v>28.5</v>
      </c>
      <c r="K45" s="22">
        <f t="shared" si="0"/>
        <v>570</v>
      </c>
      <c r="L45" s="22">
        <f t="shared" si="3"/>
        <v>598.5</v>
      </c>
    </row>
    <row r="46" spans="1:13" ht="30" x14ac:dyDescent="0.25">
      <c r="A46" s="30">
        <v>39</v>
      </c>
      <c r="B46" s="28" t="s">
        <v>94</v>
      </c>
      <c r="C46" s="5" t="s">
        <v>43</v>
      </c>
      <c r="D46" s="23">
        <v>5</v>
      </c>
      <c r="E46" s="5">
        <v>25</v>
      </c>
      <c r="F46" s="21">
        <v>0.05</v>
      </c>
      <c r="G46" s="22">
        <v>2.1</v>
      </c>
      <c r="H46" s="22">
        <f t="shared" si="1"/>
        <v>0.10500000000000001</v>
      </c>
      <c r="I46" s="22">
        <f t="shared" si="4"/>
        <v>2.2050000000000001</v>
      </c>
      <c r="J46" s="22">
        <f t="shared" si="2"/>
        <v>2.625</v>
      </c>
      <c r="K46" s="22">
        <f t="shared" si="0"/>
        <v>52.5</v>
      </c>
      <c r="L46" s="22">
        <f t="shared" si="3"/>
        <v>55.125</v>
      </c>
    </row>
    <row r="47" spans="1:13" x14ac:dyDescent="0.25">
      <c r="A47" s="30">
        <v>40</v>
      </c>
      <c r="B47" s="28" t="s">
        <v>39</v>
      </c>
      <c r="C47" s="5" t="s">
        <v>43</v>
      </c>
      <c r="D47" s="23">
        <v>5</v>
      </c>
      <c r="E47" s="5">
        <v>25</v>
      </c>
      <c r="F47" s="21">
        <v>0.05</v>
      </c>
      <c r="G47" s="22">
        <v>2.1</v>
      </c>
      <c r="H47" s="22">
        <f t="shared" si="1"/>
        <v>0.10500000000000001</v>
      </c>
      <c r="I47" s="22">
        <f t="shared" si="4"/>
        <v>2.2050000000000001</v>
      </c>
      <c r="J47" s="22">
        <f t="shared" si="2"/>
        <v>2.625</v>
      </c>
      <c r="K47" s="22">
        <f t="shared" si="0"/>
        <v>52.5</v>
      </c>
      <c r="L47" s="22">
        <f t="shared" si="3"/>
        <v>55.125</v>
      </c>
    </row>
    <row r="48" spans="1:13" x14ac:dyDescent="0.25">
      <c r="A48" s="30">
        <v>41</v>
      </c>
      <c r="B48" s="26" t="s">
        <v>21</v>
      </c>
      <c r="C48" s="5" t="s">
        <v>1</v>
      </c>
      <c r="D48" s="5">
        <v>70</v>
      </c>
      <c r="E48" s="5">
        <v>700</v>
      </c>
      <c r="F48" s="21">
        <v>0.08</v>
      </c>
      <c r="G48" s="22">
        <v>4.3499999999999996</v>
      </c>
      <c r="H48" s="22">
        <f t="shared" si="1"/>
        <v>0.34799999999999998</v>
      </c>
      <c r="I48" s="22">
        <f t="shared" si="4"/>
        <v>4.6979999999999995</v>
      </c>
      <c r="J48" s="22">
        <f t="shared" si="2"/>
        <v>156.59999999999991</v>
      </c>
      <c r="K48" s="22">
        <f t="shared" si="0"/>
        <v>3131.9999999999995</v>
      </c>
      <c r="L48" s="22">
        <f t="shared" si="3"/>
        <v>3288.5999999999995</v>
      </c>
    </row>
    <row r="49" spans="1:12" x14ac:dyDescent="0.25">
      <c r="A49" s="30">
        <v>42</v>
      </c>
      <c r="B49" s="27" t="s">
        <v>22</v>
      </c>
      <c r="C49" s="5" t="s">
        <v>1</v>
      </c>
      <c r="D49" s="5">
        <v>500</v>
      </c>
      <c r="E49" s="5">
        <v>1000</v>
      </c>
      <c r="F49" s="21">
        <v>0.08</v>
      </c>
      <c r="G49" s="22">
        <v>5.56</v>
      </c>
      <c r="H49" s="22">
        <f t="shared" si="1"/>
        <v>0.44479999999999997</v>
      </c>
      <c r="I49" s="22">
        <f t="shared" si="4"/>
        <v>6.0047999999999995</v>
      </c>
      <c r="J49" s="22">
        <f t="shared" si="2"/>
        <v>285.94285714285706</v>
      </c>
      <c r="K49" s="22">
        <f t="shared" si="0"/>
        <v>5718.8571428571422</v>
      </c>
      <c r="L49" s="22">
        <f t="shared" si="3"/>
        <v>6004.7999999999993</v>
      </c>
    </row>
    <row r="50" spans="1:12" x14ac:dyDescent="0.25">
      <c r="A50" s="30">
        <v>43</v>
      </c>
      <c r="B50" s="26" t="s">
        <v>23</v>
      </c>
      <c r="C50" s="5" t="s">
        <v>1</v>
      </c>
      <c r="D50" s="5">
        <v>30</v>
      </c>
      <c r="E50" s="5">
        <v>180</v>
      </c>
      <c r="F50" s="21">
        <v>0.08</v>
      </c>
      <c r="G50" s="22">
        <v>5</v>
      </c>
      <c r="H50" s="22">
        <f t="shared" si="1"/>
        <v>0.4</v>
      </c>
      <c r="I50" s="22">
        <f t="shared" si="4"/>
        <v>5.4</v>
      </c>
      <c r="J50" s="22">
        <f t="shared" si="2"/>
        <v>46.285714285714334</v>
      </c>
      <c r="K50" s="22">
        <f t="shared" si="0"/>
        <v>925.71428571428578</v>
      </c>
      <c r="L50" s="22">
        <f t="shared" si="3"/>
        <v>972.00000000000011</v>
      </c>
    </row>
    <row r="51" spans="1:12" x14ac:dyDescent="0.25">
      <c r="A51" s="30">
        <v>44</v>
      </c>
      <c r="B51" s="26" t="s">
        <v>24</v>
      </c>
      <c r="C51" s="5" t="s">
        <v>1</v>
      </c>
      <c r="D51" s="5">
        <v>30</v>
      </c>
      <c r="E51" s="5">
        <v>420</v>
      </c>
      <c r="F51" s="21">
        <v>0.05</v>
      </c>
      <c r="G51" s="22">
        <v>2.04</v>
      </c>
      <c r="H51" s="22">
        <f t="shared" si="1"/>
        <v>0.10200000000000001</v>
      </c>
      <c r="I51" s="22">
        <f t="shared" si="4"/>
        <v>2.1419999999999999</v>
      </c>
      <c r="J51" s="22">
        <f t="shared" si="2"/>
        <v>42.840000000000032</v>
      </c>
      <c r="K51" s="22">
        <f t="shared" si="0"/>
        <v>856.8</v>
      </c>
      <c r="L51" s="22">
        <f t="shared" si="3"/>
        <v>899.64</v>
      </c>
    </row>
    <row r="52" spans="1:12" x14ac:dyDescent="0.25">
      <c r="A52" s="30">
        <v>45</v>
      </c>
      <c r="B52" s="26" t="s">
        <v>25</v>
      </c>
      <c r="C52" s="5" t="s">
        <v>1</v>
      </c>
      <c r="D52" s="5">
        <v>20</v>
      </c>
      <c r="E52" s="5">
        <v>100</v>
      </c>
      <c r="F52" s="21">
        <v>0.05</v>
      </c>
      <c r="G52" s="22">
        <v>3.33</v>
      </c>
      <c r="H52" s="22">
        <f t="shared" si="1"/>
        <v>0.16650000000000001</v>
      </c>
      <c r="I52" s="22">
        <f t="shared" si="4"/>
        <v>3.4965000000000002</v>
      </c>
      <c r="J52" s="22">
        <f t="shared" si="2"/>
        <v>16.650000000000034</v>
      </c>
      <c r="K52" s="22">
        <f t="shared" si="0"/>
        <v>333</v>
      </c>
      <c r="L52" s="22">
        <f t="shared" si="3"/>
        <v>349.65000000000003</v>
      </c>
    </row>
    <row r="53" spans="1:12" x14ac:dyDescent="0.25">
      <c r="A53" s="30">
        <v>46</v>
      </c>
      <c r="B53" s="26" t="s">
        <v>26</v>
      </c>
      <c r="C53" s="5" t="s">
        <v>1</v>
      </c>
      <c r="D53" s="5">
        <v>50</v>
      </c>
      <c r="E53" s="5">
        <v>400</v>
      </c>
      <c r="F53" s="21">
        <v>0.08</v>
      </c>
      <c r="G53" s="22">
        <v>4.26</v>
      </c>
      <c r="H53" s="22">
        <f t="shared" si="1"/>
        <v>0.34079999999999999</v>
      </c>
      <c r="I53" s="22">
        <f t="shared" si="4"/>
        <v>4.6007999999999996</v>
      </c>
      <c r="J53" s="22">
        <f t="shared" si="2"/>
        <v>87.634285714285852</v>
      </c>
      <c r="K53" s="22">
        <f t="shared" si="0"/>
        <v>1752.6857142857139</v>
      </c>
      <c r="L53" s="22">
        <f t="shared" si="3"/>
        <v>1840.3199999999997</v>
      </c>
    </row>
    <row r="54" spans="1:12" x14ac:dyDescent="0.25">
      <c r="A54" s="30">
        <v>47</v>
      </c>
      <c r="B54" s="26" t="s">
        <v>27</v>
      </c>
      <c r="C54" s="5" t="s">
        <v>1</v>
      </c>
      <c r="D54" s="5">
        <v>30</v>
      </c>
      <c r="E54" s="5">
        <v>120</v>
      </c>
      <c r="F54" s="21">
        <v>0.05</v>
      </c>
      <c r="G54" s="22">
        <v>7.33</v>
      </c>
      <c r="H54" s="22">
        <f t="shared" si="1"/>
        <v>0.36650000000000005</v>
      </c>
      <c r="I54" s="22">
        <f t="shared" si="4"/>
        <v>7.6965000000000003</v>
      </c>
      <c r="J54" s="22">
        <f t="shared" si="2"/>
        <v>43.980000000000018</v>
      </c>
      <c r="K54" s="22">
        <f t="shared" si="0"/>
        <v>879.6</v>
      </c>
      <c r="L54" s="22">
        <f t="shared" si="3"/>
        <v>923.58</v>
      </c>
    </row>
    <row r="55" spans="1:12" x14ac:dyDescent="0.25">
      <c r="A55" s="30">
        <v>48</v>
      </c>
      <c r="B55" s="26" t="s">
        <v>28</v>
      </c>
      <c r="C55" s="5" t="s">
        <v>1</v>
      </c>
      <c r="D55" s="5">
        <v>50</v>
      </c>
      <c r="E55" s="5">
        <v>400</v>
      </c>
      <c r="F55" s="21">
        <v>0.05</v>
      </c>
      <c r="G55" s="22">
        <v>6.1</v>
      </c>
      <c r="H55" s="22">
        <f t="shared" si="1"/>
        <v>0.30499999999999999</v>
      </c>
      <c r="I55" s="22">
        <f t="shared" si="4"/>
        <v>6.4049999999999994</v>
      </c>
      <c r="J55" s="22">
        <f t="shared" si="2"/>
        <v>122</v>
      </c>
      <c r="K55" s="22">
        <f t="shared" si="0"/>
        <v>2439.9999999999995</v>
      </c>
      <c r="L55" s="22">
        <f t="shared" si="3"/>
        <v>2561.9999999999995</v>
      </c>
    </row>
    <row r="56" spans="1:12" x14ac:dyDescent="0.25">
      <c r="A56" s="30">
        <v>49</v>
      </c>
      <c r="B56" s="26" t="s">
        <v>52</v>
      </c>
      <c r="C56" s="5" t="s">
        <v>1</v>
      </c>
      <c r="D56" s="5">
        <v>20</v>
      </c>
      <c r="E56" s="5">
        <v>200</v>
      </c>
      <c r="F56" s="21">
        <v>0.05</v>
      </c>
      <c r="G56" s="22">
        <v>6.19</v>
      </c>
      <c r="H56" s="22">
        <f t="shared" si="1"/>
        <v>0.30950000000000005</v>
      </c>
      <c r="I56" s="22">
        <f t="shared" si="4"/>
        <v>6.4995000000000003</v>
      </c>
      <c r="J56" s="22">
        <f t="shared" si="2"/>
        <v>61.900000000000091</v>
      </c>
      <c r="K56" s="22">
        <f t="shared" si="0"/>
        <v>1238</v>
      </c>
      <c r="L56" s="22">
        <f t="shared" si="3"/>
        <v>1299.9000000000001</v>
      </c>
    </row>
    <row r="57" spans="1:12" x14ac:dyDescent="0.25">
      <c r="A57" s="30">
        <v>50</v>
      </c>
      <c r="B57" s="26" t="s">
        <v>29</v>
      </c>
      <c r="C57" s="5" t="s">
        <v>1</v>
      </c>
      <c r="D57" s="5">
        <v>50</v>
      </c>
      <c r="E57" s="5">
        <v>400</v>
      </c>
      <c r="F57" s="21">
        <v>0.05</v>
      </c>
      <c r="G57" s="22">
        <v>6.1</v>
      </c>
      <c r="H57" s="22">
        <f t="shared" si="1"/>
        <v>0.30499999999999999</v>
      </c>
      <c r="I57" s="22">
        <f t="shared" si="4"/>
        <v>6.4049999999999994</v>
      </c>
      <c r="J57" s="22">
        <f t="shared" si="2"/>
        <v>122</v>
      </c>
      <c r="K57" s="22">
        <f t="shared" si="0"/>
        <v>2439.9999999999995</v>
      </c>
      <c r="L57" s="22">
        <f t="shared" si="3"/>
        <v>2561.9999999999995</v>
      </c>
    </row>
    <row r="58" spans="1:12" x14ac:dyDescent="0.25">
      <c r="A58" s="30">
        <v>51</v>
      </c>
      <c r="B58" s="26" t="s">
        <v>30</v>
      </c>
      <c r="C58" s="5" t="s">
        <v>1</v>
      </c>
      <c r="D58" s="5">
        <v>1400</v>
      </c>
      <c r="E58" s="5">
        <v>14000</v>
      </c>
      <c r="F58" s="21">
        <v>0.05</v>
      </c>
      <c r="G58" s="22">
        <v>1.52</v>
      </c>
      <c r="H58" s="22">
        <f t="shared" si="1"/>
        <v>7.6000000000000012E-2</v>
      </c>
      <c r="I58" s="22">
        <f t="shared" si="4"/>
        <v>1.5960000000000001</v>
      </c>
      <c r="J58" s="22">
        <f t="shared" si="2"/>
        <v>1064</v>
      </c>
      <c r="K58" s="22">
        <f t="shared" si="0"/>
        <v>21280</v>
      </c>
      <c r="L58" s="22">
        <f t="shared" si="3"/>
        <v>22344</v>
      </c>
    </row>
    <row r="59" spans="1:12" x14ac:dyDescent="0.25">
      <c r="A59" s="30">
        <v>52</v>
      </c>
      <c r="B59" s="26" t="s">
        <v>42</v>
      </c>
      <c r="C59" s="5" t="s">
        <v>1</v>
      </c>
      <c r="D59" s="5">
        <v>1000</v>
      </c>
      <c r="E59" s="5">
        <v>2000</v>
      </c>
      <c r="F59" s="21">
        <v>0.05</v>
      </c>
      <c r="G59" s="22">
        <v>2</v>
      </c>
      <c r="H59" s="22">
        <f t="shared" si="1"/>
        <v>0.1</v>
      </c>
      <c r="I59" s="22">
        <f t="shared" si="4"/>
        <v>2.1</v>
      </c>
      <c r="J59" s="22">
        <f t="shared" si="2"/>
        <v>200</v>
      </c>
      <c r="K59" s="22">
        <f t="shared" si="0"/>
        <v>4000</v>
      </c>
      <c r="L59" s="22">
        <f t="shared" si="3"/>
        <v>4200</v>
      </c>
    </row>
    <row r="60" spans="1:12" x14ac:dyDescent="0.25">
      <c r="A60" s="30">
        <v>53</v>
      </c>
      <c r="B60" s="26" t="s">
        <v>31</v>
      </c>
      <c r="C60" s="5" t="s">
        <v>43</v>
      </c>
      <c r="D60" s="5">
        <v>15</v>
      </c>
      <c r="E60" s="5">
        <v>150</v>
      </c>
      <c r="F60" s="21">
        <v>0.05</v>
      </c>
      <c r="G60" s="22">
        <v>3.33</v>
      </c>
      <c r="H60" s="22">
        <f t="shared" si="1"/>
        <v>0.16650000000000001</v>
      </c>
      <c r="I60" s="22">
        <f t="shared" si="4"/>
        <v>3.4965000000000002</v>
      </c>
      <c r="J60" s="22">
        <f t="shared" si="2"/>
        <v>24.975000000000023</v>
      </c>
      <c r="K60" s="22">
        <f t="shared" si="0"/>
        <v>499.5</v>
      </c>
      <c r="L60" s="22">
        <f t="shared" si="3"/>
        <v>524.47500000000002</v>
      </c>
    </row>
    <row r="61" spans="1:12" x14ac:dyDescent="0.25">
      <c r="A61" s="30">
        <v>54</v>
      </c>
      <c r="B61" s="26" t="s">
        <v>32</v>
      </c>
      <c r="C61" s="5" t="s">
        <v>1</v>
      </c>
      <c r="D61" s="5">
        <v>20</v>
      </c>
      <c r="E61" s="5">
        <v>200</v>
      </c>
      <c r="F61" s="21">
        <v>0.08</v>
      </c>
      <c r="G61" s="22">
        <v>5.46</v>
      </c>
      <c r="H61" s="22">
        <f t="shared" si="1"/>
        <v>0.43680000000000002</v>
      </c>
      <c r="I61" s="22">
        <f t="shared" si="4"/>
        <v>5.8967999999999998</v>
      </c>
      <c r="J61" s="22">
        <f t="shared" si="2"/>
        <v>56.160000000000082</v>
      </c>
      <c r="K61" s="22">
        <f t="shared" si="0"/>
        <v>1123.1999999999998</v>
      </c>
      <c r="L61" s="22">
        <f t="shared" si="3"/>
        <v>1179.3599999999999</v>
      </c>
    </row>
    <row r="62" spans="1:12" x14ac:dyDescent="0.25">
      <c r="A62" s="30">
        <v>55</v>
      </c>
      <c r="B62" s="26" t="s">
        <v>41</v>
      </c>
      <c r="C62" s="5" t="s">
        <v>43</v>
      </c>
      <c r="D62" s="5">
        <v>700</v>
      </c>
      <c r="E62" s="5">
        <v>7000</v>
      </c>
      <c r="F62" s="21">
        <v>0.05</v>
      </c>
      <c r="G62" s="22">
        <v>0.52</v>
      </c>
      <c r="H62" s="22">
        <f t="shared" si="1"/>
        <v>2.6000000000000002E-2</v>
      </c>
      <c r="I62" s="22">
        <f t="shared" si="4"/>
        <v>0.54600000000000004</v>
      </c>
      <c r="J62" s="22">
        <f t="shared" si="2"/>
        <v>182</v>
      </c>
      <c r="K62" s="22">
        <f t="shared" si="0"/>
        <v>3640.0000000000005</v>
      </c>
      <c r="L62" s="22">
        <f t="shared" si="3"/>
        <v>3822.0000000000005</v>
      </c>
    </row>
    <row r="63" spans="1:12" x14ac:dyDescent="0.25">
      <c r="A63" s="30">
        <v>56</v>
      </c>
      <c r="B63" s="26" t="s">
        <v>33</v>
      </c>
      <c r="C63" s="5" t="s">
        <v>43</v>
      </c>
      <c r="D63" s="5">
        <v>5</v>
      </c>
      <c r="E63" s="5">
        <v>20</v>
      </c>
      <c r="F63" s="21">
        <v>0.05</v>
      </c>
      <c r="G63" s="22">
        <v>9.43</v>
      </c>
      <c r="H63" s="22">
        <f t="shared" si="1"/>
        <v>0.47150000000000003</v>
      </c>
      <c r="I63" s="22">
        <f>SUM(G63,H63)</f>
        <v>9.9015000000000004</v>
      </c>
      <c r="J63" s="22">
        <f t="shared" si="2"/>
        <v>9.4300000000000068</v>
      </c>
      <c r="K63" s="22">
        <f t="shared" si="0"/>
        <v>188.6</v>
      </c>
      <c r="L63" s="22">
        <f t="shared" si="3"/>
        <v>198.03</v>
      </c>
    </row>
    <row r="64" spans="1:12" x14ac:dyDescent="0.25">
      <c r="A64" s="30">
        <v>57</v>
      </c>
      <c r="B64" s="26" t="s">
        <v>63</v>
      </c>
      <c r="C64" s="5" t="s">
        <v>1</v>
      </c>
      <c r="D64" s="5">
        <v>10</v>
      </c>
      <c r="E64" s="5">
        <v>100</v>
      </c>
      <c r="F64" s="21">
        <v>0.05</v>
      </c>
      <c r="G64" s="22">
        <v>3</v>
      </c>
      <c r="H64" s="22">
        <f t="shared" si="1"/>
        <v>0.15000000000000002</v>
      </c>
      <c r="I64" s="22">
        <f>SUM(G64,H64)</f>
        <v>3.15</v>
      </c>
      <c r="J64" s="22">
        <f t="shared" si="2"/>
        <v>15</v>
      </c>
      <c r="K64" s="22">
        <f t="shared" si="0"/>
        <v>300</v>
      </c>
      <c r="L64" s="22">
        <f t="shared" si="3"/>
        <v>315</v>
      </c>
    </row>
    <row r="65" spans="1:12" x14ac:dyDescent="0.25">
      <c r="A65" s="30">
        <v>58</v>
      </c>
      <c r="B65" s="26" t="s">
        <v>34</v>
      </c>
      <c r="C65" s="5" t="s">
        <v>43</v>
      </c>
      <c r="D65" s="5">
        <v>5</v>
      </c>
      <c r="E65" s="5">
        <v>20</v>
      </c>
      <c r="F65" s="21">
        <v>0.05</v>
      </c>
      <c r="G65" s="22">
        <v>4.95</v>
      </c>
      <c r="H65" s="22">
        <f t="shared" si="1"/>
        <v>0.24750000000000003</v>
      </c>
      <c r="I65" s="22">
        <f t="shared" si="4"/>
        <v>5.1974999999999998</v>
      </c>
      <c r="J65" s="22">
        <f t="shared" si="2"/>
        <v>4.9500000000000028</v>
      </c>
      <c r="K65" s="22">
        <f t="shared" si="0"/>
        <v>98.999999999999986</v>
      </c>
      <c r="L65" s="22">
        <f t="shared" si="3"/>
        <v>103.94999999999999</v>
      </c>
    </row>
    <row r="66" spans="1:12" x14ac:dyDescent="0.25">
      <c r="A66" s="30">
        <v>59</v>
      </c>
      <c r="B66" s="26" t="s">
        <v>53</v>
      </c>
      <c r="C66" s="5" t="s">
        <v>43</v>
      </c>
      <c r="D66" s="5">
        <v>3</v>
      </c>
      <c r="E66" s="5">
        <v>30</v>
      </c>
      <c r="F66" s="21">
        <v>0.05</v>
      </c>
      <c r="G66" s="22">
        <v>4</v>
      </c>
      <c r="H66" s="22">
        <f t="shared" si="1"/>
        <v>0.2</v>
      </c>
      <c r="I66" s="22">
        <f t="shared" si="4"/>
        <v>4.2</v>
      </c>
      <c r="J66" s="22">
        <f t="shared" si="2"/>
        <v>6</v>
      </c>
      <c r="K66" s="22">
        <f t="shared" si="0"/>
        <v>120</v>
      </c>
      <c r="L66" s="22">
        <f t="shared" si="3"/>
        <v>126</v>
      </c>
    </row>
    <row r="67" spans="1:12" x14ac:dyDescent="0.25">
      <c r="A67" s="30">
        <v>60</v>
      </c>
      <c r="B67" s="26" t="s">
        <v>55</v>
      </c>
      <c r="C67" s="5" t="s">
        <v>1</v>
      </c>
      <c r="D67" s="5">
        <v>5</v>
      </c>
      <c r="E67" s="5">
        <v>25</v>
      </c>
      <c r="F67" s="21">
        <v>0.05</v>
      </c>
      <c r="G67" s="22">
        <v>7.5</v>
      </c>
      <c r="H67" s="22">
        <f t="shared" si="1"/>
        <v>0.375</v>
      </c>
      <c r="I67" s="22">
        <f t="shared" si="4"/>
        <v>7.875</v>
      </c>
      <c r="J67" s="22">
        <f t="shared" si="2"/>
        <v>9.375</v>
      </c>
      <c r="K67" s="22">
        <f t="shared" si="0"/>
        <v>187.5</v>
      </c>
      <c r="L67" s="22">
        <f t="shared" si="3"/>
        <v>196.875</v>
      </c>
    </row>
    <row r="68" spans="1:12" x14ac:dyDescent="0.25">
      <c r="A68" s="30">
        <v>61</v>
      </c>
      <c r="B68" s="26" t="s">
        <v>56</v>
      </c>
      <c r="C68" s="5" t="s">
        <v>1</v>
      </c>
      <c r="D68" s="5">
        <v>2</v>
      </c>
      <c r="E68" s="5">
        <v>20</v>
      </c>
      <c r="F68" s="21">
        <v>0.05</v>
      </c>
      <c r="G68" s="22">
        <v>10.5</v>
      </c>
      <c r="H68" s="22">
        <f t="shared" si="1"/>
        <v>0.52500000000000002</v>
      </c>
      <c r="I68" s="22">
        <f t="shared" si="4"/>
        <v>11.025</v>
      </c>
      <c r="J68" s="22">
        <f t="shared" si="2"/>
        <v>10.5</v>
      </c>
      <c r="K68" s="22">
        <f t="shared" si="0"/>
        <v>210</v>
      </c>
      <c r="L68" s="22">
        <f t="shared" si="3"/>
        <v>220.5</v>
      </c>
    </row>
    <row r="69" spans="1:12" x14ac:dyDescent="0.25">
      <c r="A69" s="30">
        <v>62</v>
      </c>
      <c r="B69" s="26" t="s">
        <v>54</v>
      </c>
      <c r="C69" s="5" t="s">
        <v>1</v>
      </c>
      <c r="D69" s="5">
        <v>1</v>
      </c>
      <c r="E69" s="5">
        <v>10</v>
      </c>
      <c r="F69" s="21">
        <v>0.05</v>
      </c>
      <c r="G69" s="22">
        <v>10</v>
      </c>
      <c r="H69" s="22">
        <f t="shared" si="1"/>
        <v>0.5</v>
      </c>
      <c r="I69" s="22">
        <f t="shared" si="4"/>
        <v>10.5</v>
      </c>
      <c r="J69" s="22">
        <f t="shared" si="2"/>
        <v>5</v>
      </c>
      <c r="K69" s="22">
        <f t="shared" si="0"/>
        <v>100</v>
      </c>
      <c r="L69" s="22">
        <f t="shared" si="3"/>
        <v>105</v>
      </c>
    </row>
    <row r="70" spans="1:12" x14ac:dyDescent="0.25">
      <c r="A70" s="4"/>
      <c r="B70" s="29" t="s">
        <v>81</v>
      </c>
      <c r="C70" s="7" t="s">
        <v>2</v>
      </c>
      <c r="D70" s="7" t="s">
        <v>2</v>
      </c>
      <c r="E70" s="7" t="s">
        <v>2</v>
      </c>
      <c r="F70" s="7" t="s">
        <v>2</v>
      </c>
      <c r="G70" s="7" t="s">
        <v>2</v>
      </c>
      <c r="H70" s="7" t="s">
        <v>2</v>
      </c>
      <c r="I70" s="7" t="s">
        <v>2</v>
      </c>
      <c r="J70" s="9">
        <f>SUMIF(F8:F69, "5%",J8:J69)</f>
        <v>3411.8100000000004</v>
      </c>
      <c r="K70" s="7" t="s">
        <v>2</v>
      </c>
      <c r="L70" s="7" t="s">
        <v>2</v>
      </c>
    </row>
    <row r="71" spans="1:12" x14ac:dyDescent="0.25">
      <c r="A71" s="4"/>
      <c r="B71" s="29" t="s">
        <v>82</v>
      </c>
      <c r="C71" s="7" t="s">
        <v>2</v>
      </c>
      <c r="D71" s="7" t="s">
        <v>2</v>
      </c>
      <c r="E71" s="7" t="s">
        <v>2</v>
      </c>
      <c r="F71" s="7" t="s">
        <v>2</v>
      </c>
      <c r="G71" s="7" t="s">
        <v>2</v>
      </c>
      <c r="H71" s="7" t="s">
        <v>2</v>
      </c>
      <c r="I71" s="7" t="s">
        <v>2</v>
      </c>
      <c r="J71" s="9">
        <f>SUMIF(F8:F69, "8%",J8:J69)</f>
        <v>894.53828571428596</v>
      </c>
      <c r="K71" s="7" t="s">
        <v>2</v>
      </c>
      <c r="L71" s="7" t="s">
        <v>2</v>
      </c>
    </row>
    <row r="72" spans="1:12" x14ac:dyDescent="0.25">
      <c r="A72" s="4"/>
      <c r="B72" s="29" t="s">
        <v>73</v>
      </c>
      <c r="C72" s="7" t="s">
        <v>2</v>
      </c>
      <c r="D72" s="7" t="s">
        <v>2</v>
      </c>
      <c r="E72" s="7" t="s">
        <v>2</v>
      </c>
      <c r="F72" s="7" t="s">
        <v>2</v>
      </c>
      <c r="G72" s="7" t="s">
        <v>2</v>
      </c>
      <c r="H72" s="7" t="s">
        <v>2</v>
      </c>
      <c r="I72" s="7" t="s">
        <v>2</v>
      </c>
      <c r="J72" s="9">
        <f>SUM(J70:J71)</f>
        <v>4306.3482857142862</v>
      </c>
      <c r="K72" s="7" t="s">
        <v>2</v>
      </c>
      <c r="L72" s="7" t="s">
        <v>2</v>
      </c>
    </row>
    <row r="73" spans="1:12" ht="17.25" customHeight="1" x14ac:dyDescent="0.25">
      <c r="A73" s="29" t="s">
        <v>83</v>
      </c>
      <c r="B73" s="18"/>
      <c r="C73" s="7" t="s">
        <v>2</v>
      </c>
      <c r="D73" s="7" t="s">
        <v>2</v>
      </c>
      <c r="E73" s="7" t="s">
        <v>2</v>
      </c>
      <c r="F73" s="7" t="s">
        <v>2</v>
      </c>
      <c r="G73" s="7" t="s">
        <v>2</v>
      </c>
      <c r="H73" s="7" t="s">
        <v>2</v>
      </c>
      <c r="I73" s="7" t="s">
        <v>2</v>
      </c>
      <c r="J73" s="7" t="s">
        <v>2</v>
      </c>
      <c r="K73" s="9">
        <f>SUM(K8:K72)</f>
        <v>86126.965714285718</v>
      </c>
      <c r="L73" s="7" t="s">
        <v>2</v>
      </c>
    </row>
    <row r="74" spans="1:12" ht="42.75" customHeight="1" x14ac:dyDescent="0.25">
      <c r="A74" s="34" t="s">
        <v>84</v>
      </c>
      <c r="B74" s="35"/>
      <c r="C74" s="7" t="s">
        <v>2</v>
      </c>
      <c r="D74" s="7" t="s">
        <v>2</v>
      </c>
      <c r="E74" s="7" t="s">
        <v>2</v>
      </c>
      <c r="F74" s="7" t="s">
        <v>2</v>
      </c>
      <c r="G74" s="7" t="s">
        <v>2</v>
      </c>
      <c r="H74" s="7" t="s">
        <v>2</v>
      </c>
      <c r="I74" s="7" t="s">
        <v>2</v>
      </c>
      <c r="J74" s="7" t="s">
        <v>2</v>
      </c>
      <c r="K74" s="9">
        <f>K73*2.3%</f>
        <v>1980.9202114285715</v>
      </c>
      <c r="L74" s="7" t="s">
        <v>2</v>
      </c>
    </row>
    <row r="75" spans="1:12" ht="58.5" customHeight="1" x14ac:dyDescent="0.25">
      <c r="A75" s="34" t="s">
        <v>74</v>
      </c>
      <c r="B75" s="35"/>
      <c r="C75" s="7" t="s">
        <v>2</v>
      </c>
      <c r="D75" s="7" t="s">
        <v>2</v>
      </c>
      <c r="E75" s="7" t="s">
        <v>2</v>
      </c>
      <c r="F75" s="7" t="s">
        <v>2</v>
      </c>
      <c r="G75" s="7" t="s">
        <v>2</v>
      </c>
      <c r="H75" s="7" t="s">
        <v>2</v>
      </c>
      <c r="I75" s="7" t="s">
        <v>2</v>
      </c>
      <c r="J75" s="7" t="s">
        <v>2</v>
      </c>
      <c r="K75" s="9">
        <f>SUM(K73:K74)</f>
        <v>88107.88592571429</v>
      </c>
      <c r="L75" s="10" t="s">
        <v>2</v>
      </c>
    </row>
    <row r="76" spans="1:12" ht="30" customHeight="1" x14ac:dyDescent="0.25">
      <c r="A76" s="36" t="s">
        <v>85</v>
      </c>
      <c r="B76" s="36"/>
      <c r="C76" s="33" t="s">
        <v>2</v>
      </c>
      <c r="D76" s="33" t="s">
        <v>2</v>
      </c>
      <c r="E76" s="33" t="s">
        <v>2</v>
      </c>
      <c r="F76" s="33" t="s">
        <v>2</v>
      </c>
      <c r="G76" s="33" t="s">
        <v>2</v>
      </c>
      <c r="H76" s="33" t="s">
        <v>2</v>
      </c>
      <c r="I76" s="33" t="s">
        <v>2</v>
      </c>
      <c r="J76" s="33" t="s">
        <v>2</v>
      </c>
      <c r="K76" s="32" t="s">
        <v>2</v>
      </c>
      <c r="L76" s="15"/>
    </row>
    <row r="77" spans="1:12" x14ac:dyDescent="0.25">
      <c r="A77" s="36"/>
      <c r="B77" s="36"/>
      <c r="C77" s="33"/>
      <c r="D77" s="33"/>
      <c r="E77" s="33"/>
      <c r="F77" s="33"/>
      <c r="G77" s="33"/>
      <c r="H77" s="33"/>
      <c r="I77" s="33"/>
      <c r="J77" s="33"/>
      <c r="K77" s="32"/>
      <c r="L77" s="24">
        <v>92414.24</v>
      </c>
    </row>
    <row r="78" spans="1:12" x14ac:dyDescent="0.25">
      <c r="A78" s="36"/>
      <c r="B78" s="36"/>
      <c r="C78" s="33"/>
      <c r="D78" s="33"/>
      <c r="E78" s="33"/>
      <c r="F78" s="33"/>
      <c r="G78" s="33"/>
      <c r="H78" s="33"/>
      <c r="I78" s="33"/>
      <c r="J78" s="33"/>
      <c r="K78" s="32"/>
      <c r="L78" s="14"/>
    </row>
    <row r="80" spans="1:12" ht="15.75" x14ac:dyDescent="0.25">
      <c r="A80" s="11" t="s">
        <v>95</v>
      </c>
    </row>
    <row r="81" spans="1:12" ht="15.75" x14ac:dyDescent="0.25">
      <c r="A81" s="11" t="s">
        <v>3</v>
      </c>
    </row>
    <row r="82" spans="1:12" ht="18.75" x14ac:dyDescent="0.3">
      <c r="A82" s="12" t="s">
        <v>66</v>
      </c>
    </row>
    <row r="83" spans="1:12" ht="18.75" x14ac:dyDescent="0.3">
      <c r="A83" s="12" t="s">
        <v>97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18.75" x14ac:dyDescent="0.3">
      <c r="A84" s="12" t="s">
        <v>96</v>
      </c>
      <c r="B84" s="19"/>
      <c r="C84" s="13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18.75" x14ac:dyDescent="0.3">
      <c r="A85" s="13" t="s">
        <v>64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18.75" x14ac:dyDescent="0.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18.75" x14ac:dyDescent="0.3">
      <c r="A87" s="12" t="s">
        <v>65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18.75" x14ac:dyDescent="0.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91" spans="1:12" ht="18.75" x14ac:dyDescent="0.3">
      <c r="A91" s="12" t="s">
        <v>4</v>
      </c>
    </row>
  </sheetData>
  <mergeCells count="12">
    <mergeCell ref="A74:B74"/>
    <mergeCell ref="A75:B75"/>
    <mergeCell ref="A76:B78"/>
    <mergeCell ref="C76:C78"/>
    <mergeCell ref="D76:D78"/>
    <mergeCell ref="K76:K78"/>
    <mergeCell ref="E76:E78"/>
    <mergeCell ref="F76:F78"/>
    <mergeCell ref="G76:G78"/>
    <mergeCell ref="H76:H78"/>
    <mergeCell ref="I76:I78"/>
    <mergeCell ref="J76:J78"/>
  </mergeCells>
  <pageMargins left="0.5118110236220472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O91" sqref="O91"/>
    </sheetView>
  </sheetViews>
  <sheetFormatPr defaultRowHeight="15" x14ac:dyDescent="0.25"/>
  <cols>
    <col min="1" max="1" width="4" customWidth="1"/>
    <col min="2" max="2" width="35.28515625" customWidth="1"/>
    <col min="11" max="11" width="13.140625" customWidth="1"/>
    <col min="12" max="12" width="9.5703125" bestFit="1" customWidth="1"/>
  </cols>
  <sheetData>
    <row r="1" spans="1:12" x14ac:dyDescent="0.25">
      <c r="B1" s="37" t="s">
        <v>124</v>
      </c>
      <c r="C1" s="37"/>
      <c r="D1" s="37"/>
      <c r="E1" s="37"/>
      <c r="F1" s="37" t="s">
        <v>125</v>
      </c>
      <c r="G1" s="37"/>
      <c r="H1" s="37"/>
      <c r="I1" s="37"/>
      <c r="J1" s="37"/>
    </row>
    <row r="3" spans="1:12" ht="18.75" x14ac:dyDescent="0.25">
      <c r="A3" s="1" t="s">
        <v>126</v>
      </c>
    </row>
    <row r="4" spans="1:12" ht="18.75" x14ac:dyDescent="0.25">
      <c r="A4" s="1"/>
      <c r="B4" t="s">
        <v>127</v>
      </c>
      <c r="C4" s="37"/>
      <c r="D4" s="37"/>
      <c r="E4" s="37"/>
      <c r="F4" s="37"/>
      <c r="G4" s="37"/>
      <c r="H4" s="37"/>
      <c r="I4" s="37"/>
    </row>
    <row r="5" spans="1:12" ht="18.75" x14ac:dyDescent="0.25">
      <c r="A5" s="1"/>
      <c r="B5" s="37" t="s">
        <v>128</v>
      </c>
      <c r="C5" s="37"/>
      <c r="D5" s="37"/>
      <c r="E5" s="37"/>
      <c r="F5" s="37"/>
      <c r="G5" s="37"/>
      <c r="H5" s="37"/>
      <c r="I5" s="37"/>
    </row>
    <row r="6" spans="1:12" ht="18.75" x14ac:dyDescent="0.25">
      <c r="A6" s="1"/>
      <c r="B6" s="37" t="s">
        <v>130</v>
      </c>
      <c r="C6" s="37"/>
      <c r="D6" s="37"/>
      <c r="E6" s="37"/>
      <c r="F6" s="37"/>
      <c r="G6" s="37"/>
      <c r="H6" s="37"/>
      <c r="I6" s="37"/>
    </row>
    <row r="7" spans="1:12" ht="18.75" x14ac:dyDescent="0.25">
      <c r="A7" s="1"/>
      <c r="B7" s="37" t="s">
        <v>129</v>
      </c>
      <c r="C7" s="37"/>
      <c r="D7" s="37"/>
      <c r="E7" s="37"/>
      <c r="F7" s="37"/>
      <c r="G7" s="37"/>
      <c r="H7" s="37"/>
      <c r="I7" s="37"/>
    </row>
    <row r="8" spans="1:12" ht="18.75" x14ac:dyDescent="0.25">
      <c r="A8" s="3"/>
    </row>
    <row r="9" spans="1:12" ht="18.75" x14ac:dyDescent="0.25">
      <c r="A9" s="3" t="s">
        <v>123</v>
      </c>
      <c r="B9" s="20"/>
      <c r="C9" s="20"/>
      <c r="D9" s="20"/>
      <c r="E9" s="20"/>
      <c r="F9" s="20"/>
      <c r="G9" s="20"/>
    </row>
    <row r="10" spans="1:12" ht="18.75" x14ac:dyDescent="0.25">
      <c r="A10" s="3" t="s">
        <v>87</v>
      </c>
      <c r="B10" s="20"/>
      <c r="C10" s="20"/>
      <c r="D10" s="20"/>
      <c r="E10" s="20"/>
      <c r="F10" s="20"/>
      <c r="G10" s="20"/>
    </row>
    <row r="11" spans="1:12" ht="18.75" x14ac:dyDescent="0.25">
      <c r="A11" s="3" t="s">
        <v>77</v>
      </c>
      <c r="B11" s="20"/>
      <c r="C11" s="20"/>
      <c r="D11" s="20"/>
    </row>
    <row r="12" spans="1:12" ht="110.25" x14ac:dyDescent="0.25">
      <c r="A12" s="4" t="s">
        <v>0</v>
      </c>
      <c r="B12" s="25" t="s">
        <v>57</v>
      </c>
      <c r="C12" s="8" t="s">
        <v>58</v>
      </c>
      <c r="D12" s="8" t="s">
        <v>59</v>
      </c>
      <c r="E12" s="16" t="s">
        <v>119</v>
      </c>
      <c r="F12" s="6" t="s">
        <v>61</v>
      </c>
      <c r="G12" s="8" t="s">
        <v>69</v>
      </c>
      <c r="H12" s="8" t="s">
        <v>70</v>
      </c>
      <c r="I12" s="8" t="s">
        <v>71</v>
      </c>
      <c r="J12" s="8" t="s">
        <v>72</v>
      </c>
      <c r="K12" s="8" t="s">
        <v>120</v>
      </c>
      <c r="L12" s="8" t="s">
        <v>121</v>
      </c>
    </row>
    <row r="13" spans="1:12" ht="15.75" x14ac:dyDescent="0.25">
      <c r="A13" s="30">
        <v>1</v>
      </c>
      <c r="B13" s="26" t="s">
        <v>67</v>
      </c>
      <c r="C13" s="8" t="s">
        <v>1</v>
      </c>
      <c r="D13" s="5">
        <v>60</v>
      </c>
      <c r="E13" s="5">
        <v>600</v>
      </c>
      <c r="F13" s="21"/>
      <c r="G13" s="22"/>
      <c r="H13" s="22"/>
      <c r="I13" s="22"/>
      <c r="J13" s="22"/>
      <c r="K13" s="22"/>
      <c r="L13" s="22"/>
    </row>
    <row r="14" spans="1:12" ht="15.75" x14ac:dyDescent="0.25">
      <c r="A14" s="30">
        <v>2</v>
      </c>
      <c r="B14" s="26" t="s">
        <v>46</v>
      </c>
      <c r="C14" s="8" t="s">
        <v>1</v>
      </c>
      <c r="D14" s="5">
        <v>40</v>
      </c>
      <c r="E14" s="5">
        <v>400</v>
      </c>
      <c r="F14" s="21"/>
      <c r="G14" s="22"/>
      <c r="H14" s="22"/>
      <c r="I14" s="22"/>
      <c r="J14" s="22"/>
      <c r="K14" s="22"/>
      <c r="L14" s="22"/>
    </row>
    <row r="15" spans="1:12" ht="15.75" x14ac:dyDescent="0.25">
      <c r="A15" s="30">
        <v>3</v>
      </c>
      <c r="B15" s="27" t="s">
        <v>6</v>
      </c>
      <c r="C15" s="8" t="s">
        <v>1</v>
      </c>
      <c r="D15" s="5">
        <v>30</v>
      </c>
      <c r="E15" s="5">
        <v>300</v>
      </c>
      <c r="F15" s="21"/>
      <c r="G15" s="22"/>
      <c r="H15" s="22"/>
      <c r="I15" s="22"/>
      <c r="J15" s="22"/>
      <c r="K15" s="22"/>
      <c r="L15" s="22"/>
    </row>
    <row r="16" spans="1:12" ht="15.75" x14ac:dyDescent="0.25">
      <c r="A16" s="30">
        <v>4</v>
      </c>
      <c r="B16" s="26" t="s">
        <v>7</v>
      </c>
      <c r="C16" s="8" t="s">
        <v>1</v>
      </c>
      <c r="D16" s="5">
        <v>70</v>
      </c>
      <c r="E16" s="5">
        <v>700</v>
      </c>
      <c r="F16" s="21"/>
      <c r="G16" s="22"/>
      <c r="H16" s="22"/>
      <c r="I16" s="22"/>
      <c r="J16" s="22"/>
      <c r="K16" s="22"/>
      <c r="L16" s="22"/>
    </row>
    <row r="17" spans="1:12" ht="15.75" x14ac:dyDescent="0.25">
      <c r="A17" s="30">
        <v>5</v>
      </c>
      <c r="B17" s="26" t="s">
        <v>8</v>
      </c>
      <c r="C17" s="8" t="s">
        <v>1</v>
      </c>
      <c r="D17" s="5">
        <v>15</v>
      </c>
      <c r="E17" s="5">
        <v>150</v>
      </c>
      <c r="F17" s="21"/>
      <c r="G17" s="22"/>
      <c r="H17" s="22"/>
      <c r="I17" s="22"/>
      <c r="J17" s="22"/>
      <c r="K17" s="22"/>
      <c r="L17" s="22"/>
    </row>
    <row r="18" spans="1:12" ht="15.75" x14ac:dyDescent="0.25">
      <c r="A18" s="30">
        <v>6</v>
      </c>
      <c r="B18" s="26" t="s">
        <v>68</v>
      </c>
      <c r="C18" s="8" t="s">
        <v>43</v>
      </c>
      <c r="D18" s="5">
        <v>10</v>
      </c>
      <c r="E18" s="5">
        <v>20</v>
      </c>
      <c r="F18" s="21"/>
      <c r="G18" s="22"/>
      <c r="H18" s="22"/>
      <c r="I18" s="22"/>
      <c r="J18" s="22"/>
      <c r="K18" s="22"/>
      <c r="L18" s="22"/>
    </row>
    <row r="19" spans="1:12" ht="15.75" x14ac:dyDescent="0.25">
      <c r="A19" s="30">
        <v>7</v>
      </c>
      <c r="B19" s="26" t="s">
        <v>45</v>
      </c>
      <c r="C19" s="8" t="s">
        <v>1</v>
      </c>
      <c r="D19" s="5">
        <v>20</v>
      </c>
      <c r="E19" s="5">
        <v>200</v>
      </c>
      <c r="F19" s="21"/>
      <c r="G19" s="22"/>
      <c r="H19" s="22"/>
      <c r="I19" s="22"/>
      <c r="J19" s="22"/>
      <c r="K19" s="22"/>
      <c r="L19" s="22"/>
    </row>
    <row r="20" spans="1:12" x14ac:dyDescent="0.25">
      <c r="A20" s="30">
        <v>8</v>
      </c>
      <c r="B20" s="26" t="s">
        <v>35</v>
      </c>
      <c r="C20" s="5" t="s">
        <v>43</v>
      </c>
      <c r="D20" s="5">
        <v>60</v>
      </c>
      <c r="E20" s="5">
        <v>600</v>
      </c>
      <c r="F20" s="21"/>
      <c r="G20" s="22"/>
      <c r="H20" s="22"/>
      <c r="I20" s="22"/>
      <c r="J20" s="22"/>
      <c r="K20" s="22"/>
      <c r="L20" s="22"/>
    </row>
    <row r="21" spans="1:12" x14ac:dyDescent="0.25">
      <c r="A21" s="30">
        <v>9</v>
      </c>
      <c r="B21" s="26" t="s">
        <v>36</v>
      </c>
      <c r="C21" s="5" t="s">
        <v>43</v>
      </c>
      <c r="D21" s="5">
        <v>20</v>
      </c>
      <c r="E21" s="5">
        <v>200</v>
      </c>
      <c r="F21" s="21"/>
      <c r="G21" s="22"/>
      <c r="H21" s="22"/>
      <c r="I21" s="22"/>
      <c r="J21" s="22"/>
      <c r="K21" s="22"/>
      <c r="L21" s="22"/>
    </row>
    <row r="22" spans="1:12" x14ac:dyDescent="0.25">
      <c r="A22" s="30">
        <v>10</v>
      </c>
      <c r="B22" s="26" t="s">
        <v>37</v>
      </c>
      <c r="C22" s="5" t="s">
        <v>43</v>
      </c>
      <c r="D22" s="5">
        <v>10</v>
      </c>
      <c r="E22" s="5">
        <v>100</v>
      </c>
      <c r="F22" s="21"/>
      <c r="G22" s="22"/>
      <c r="H22" s="22"/>
      <c r="I22" s="22"/>
      <c r="J22" s="22"/>
      <c r="K22" s="22"/>
      <c r="L22" s="22"/>
    </row>
    <row r="23" spans="1:12" x14ac:dyDescent="0.25">
      <c r="A23" s="30">
        <v>11</v>
      </c>
      <c r="B23" s="26" t="s">
        <v>38</v>
      </c>
      <c r="C23" s="5" t="s">
        <v>43</v>
      </c>
      <c r="D23" s="5">
        <v>50</v>
      </c>
      <c r="E23" s="5">
        <v>500</v>
      </c>
      <c r="F23" s="21"/>
      <c r="G23" s="22"/>
      <c r="H23" s="22"/>
      <c r="I23" s="22"/>
      <c r="J23" s="22"/>
      <c r="K23" s="22"/>
      <c r="L23" s="22"/>
    </row>
    <row r="24" spans="1:12" x14ac:dyDescent="0.25">
      <c r="A24" s="30">
        <v>12</v>
      </c>
      <c r="B24" s="26" t="s">
        <v>62</v>
      </c>
      <c r="C24" s="5" t="s">
        <v>1</v>
      </c>
      <c r="D24" s="5">
        <v>5</v>
      </c>
      <c r="E24" s="5">
        <v>50</v>
      </c>
      <c r="F24" s="21"/>
      <c r="G24" s="22"/>
      <c r="H24" s="22"/>
      <c r="I24" s="22"/>
      <c r="J24" s="22"/>
      <c r="K24" s="22"/>
      <c r="L24" s="22"/>
    </row>
    <row r="25" spans="1:12" ht="29.25" customHeight="1" x14ac:dyDescent="0.25">
      <c r="A25" s="30">
        <v>13</v>
      </c>
      <c r="B25" s="28" t="s">
        <v>91</v>
      </c>
      <c r="C25" s="5" t="s">
        <v>1</v>
      </c>
      <c r="D25" s="5">
        <v>100</v>
      </c>
      <c r="E25" s="5">
        <v>1000</v>
      </c>
      <c r="F25" s="21"/>
      <c r="G25" s="22"/>
      <c r="H25" s="22"/>
      <c r="I25" s="22"/>
      <c r="J25" s="22"/>
      <c r="K25" s="22"/>
      <c r="L25" s="22"/>
    </row>
    <row r="26" spans="1:12" ht="17.25" customHeight="1" x14ac:dyDescent="0.25">
      <c r="A26" s="30">
        <v>14</v>
      </c>
      <c r="B26" s="28" t="s">
        <v>47</v>
      </c>
      <c r="C26" s="5" t="s">
        <v>1</v>
      </c>
      <c r="D26" s="5">
        <v>10</v>
      </c>
      <c r="E26" s="5">
        <v>30</v>
      </c>
      <c r="F26" s="21"/>
      <c r="G26" s="22"/>
      <c r="H26" s="22"/>
      <c r="I26" s="22"/>
      <c r="J26" s="22"/>
      <c r="K26" s="22"/>
      <c r="L26" s="22"/>
    </row>
    <row r="27" spans="1:12" ht="18" customHeight="1" x14ac:dyDescent="0.25">
      <c r="A27" s="30">
        <v>15</v>
      </c>
      <c r="B27" s="28" t="s">
        <v>79</v>
      </c>
      <c r="C27" s="5" t="s">
        <v>1</v>
      </c>
      <c r="D27" s="5">
        <v>50</v>
      </c>
      <c r="E27" s="5">
        <v>100</v>
      </c>
      <c r="F27" s="21"/>
      <c r="G27" s="22"/>
      <c r="H27" s="22"/>
      <c r="I27" s="22"/>
      <c r="J27" s="22"/>
      <c r="K27" s="22"/>
      <c r="L27" s="22"/>
    </row>
    <row r="28" spans="1:12" ht="18" customHeight="1" x14ac:dyDescent="0.25">
      <c r="A28" s="30">
        <v>16</v>
      </c>
      <c r="B28" s="28" t="s">
        <v>78</v>
      </c>
      <c r="C28" s="5" t="s">
        <v>1</v>
      </c>
      <c r="D28" s="5">
        <v>100</v>
      </c>
      <c r="E28" s="5">
        <v>300</v>
      </c>
      <c r="F28" s="21"/>
      <c r="G28" s="22"/>
      <c r="H28" s="22"/>
      <c r="I28" s="22"/>
      <c r="J28" s="22"/>
      <c r="K28" s="22"/>
      <c r="L28" s="22"/>
    </row>
    <row r="29" spans="1:12" ht="28.5" customHeight="1" x14ac:dyDescent="0.25">
      <c r="A29" s="30">
        <v>17</v>
      </c>
      <c r="B29" s="28" t="s">
        <v>92</v>
      </c>
      <c r="C29" s="5" t="s">
        <v>1</v>
      </c>
      <c r="D29" s="5">
        <v>60</v>
      </c>
      <c r="E29" s="5">
        <v>180</v>
      </c>
      <c r="F29" s="21"/>
      <c r="G29" s="22"/>
      <c r="H29" s="22"/>
      <c r="I29" s="22"/>
      <c r="J29" s="22"/>
      <c r="K29" s="22"/>
      <c r="L29" s="22"/>
    </row>
    <row r="30" spans="1:12" x14ac:dyDescent="0.25">
      <c r="A30" s="30">
        <v>18</v>
      </c>
      <c r="B30" s="28" t="s">
        <v>10</v>
      </c>
      <c r="C30" s="5" t="s">
        <v>1</v>
      </c>
      <c r="D30" s="5">
        <v>60</v>
      </c>
      <c r="E30" s="5">
        <v>300</v>
      </c>
      <c r="F30" s="21"/>
      <c r="G30" s="22"/>
      <c r="H30" s="22"/>
      <c r="I30" s="22"/>
      <c r="J30" s="22"/>
      <c r="K30" s="22"/>
      <c r="L30" s="22"/>
    </row>
    <row r="31" spans="1:12" ht="17.25" customHeight="1" x14ac:dyDescent="0.25">
      <c r="A31" s="30">
        <v>19</v>
      </c>
      <c r="B31" s="28" t="s">
        <v>48</v>
      </c>
      <c r="C31" s="5" t="s">
        <v>1</v>
      </c>
      <c r="D31" s="5">
        <v>40</v>
      </c>
      <c r="E31" s="5">
        <v>80</v>
      </c>
      <c r="F31" s="21"/>
      <c r="G31" s="22"/>
      <c r="H31" s="22"/>
      <c r="I31" s="22"/>
      <c r="J31" s="22"/>
      <c r="K31" s="22"/>
      <c r="L31" s="22"/>
    </row>
    <row r="32" spans="1:12" x14ac:dyDescent="0.25">
      <c r="A32" s="30">
        <v>20</v>
      </c>
      <c r="B32" s="26" t="s">
        <v>49</v>
      </c>
      <c r="C32" s="5" t="s">
        <v>43</v>
      </c>
      <c r="D32" s="5">
        <v>60</v>
      </c>
      <c r="E32" s="5">
        <v>240</v>
      </c>
      <c r="F32" s="21"/>
      <c r="G32" s="22"/>
      <c r="H32" s="22"/>
      <c r="I32" s="22"/>
      <c r="J32" s="22"/>
      <c r="K32" s="22"/>
      <c r="L32" s="22"/>
    </row>
    <row r="33" spans="1:12" x14ac:dyDescent="0.25">
      <c r="A33" s="30">
        <v>21</v>
      </c>
      <c r="B33" s="28" t="s">
        <v>11</v>
      </c>
      <c r="C33" s="5" t="s">
        <v>1</v>
      </c>
      <c r="D33" s="5">
        <v>60</v>
      </c>
      <c r="E33" s="5">
        <v>240</v>
      </c>
      <c r="F33" s="21"/>
      <c r="G33" s="22"/>
      <c r="H33" s="22"/>
      <c r="I33" s="22"/>
      <c r="J33" s="22"/>
      <c r="K33" s="22"/>
      <c r="L33" s="22"/>
    </row>
    <row r="34" spans="1:12" x14ac:dyDescent="0.25">
      <c r="A34" s="30">
        <v>22</v>
      </c>
      <c r="B34" s="26" t="s">
        <v>12</v>
      </c>
      <c r="C34" s="5" t="s">
        <v>1</v>
      </c>
      <c r="D34" s="5">
        <v>50</v>
      </c>
      <c r="E34" s="5">
        <v>250</v>
      </c>
      <c r="F34" s="21"/>
      <c r="G34" s="22"/>
      <c r="H34" s="22"/>
      <c r="I34" s="22"/>
      <c r="J34" s="22"/>
      <c r="K34" s="22"/>
      <c r="L34" s="22"/>
    </row>
    <row r="35" spans="1:12" x14ac:dyDescent="0.25">
      <c r="A35" s="30">
        <v>23</v>
      </c>
      <c r="B35" s="26" t="s">
        <v>13</v>
      </c>
      <c r="C35" s="5" t="s">
        <v>1</v>
      </c>
      <c r="D35" s="5">
        <v>200</v>
      </c>
      <c r="E35" s="5">
        <v>800</v>
      </c>
      <c r="F35" s="21"/>
      <c r="G35" s="22"/>
      <c r="H35" s="22"/>
      <c r="I35" s="22"/>
      <c r="J35" s="22"/>
      <c r="K35" s="22"/>
      <c r="L35" s="22"/>
    </row>
    <row r="36" spans="1:12" x14ac:dyDescent="0.25">
      <c r="A36" s="30">
        <v>24</v>
      </c>
      <c r="B36" s="26" t="s">
        <v>44</v>
      </c>
      <c r="C36" s="5" t="s">
        <v>43</v>
      </c>
      <c r="D36" s="5">
        <v>30</v>
      </c>
      <c r="E36" s="5">
        <v>300</v>
      </c>
      <c r="F36" s="21"/>
      <c r="G36" s="22"/>
      <c r="H36" s="22"/>
      <c r="I36" s="22"/>
      <c r="J36" s="22"/>
      <c r="K36" s="22"/>
      <c r="L36" s="22"/>
    </row>
    <row r="37" spans="1:12" x14ac:dyDescent="0.25">
      <c r="A37" s="30">
        <v>25</v>
      </c>
      <c r="B37" s="26" t="s">
        <v>14</v>
      </c>
      <c r="C37" s="5" t="s">
        <v>1</v>
      </c>
      <c r="D37" s="5">
        <v>15</v>
      </c>
      <c r="E37" s="5">
        <v>60</v>
      </c>
      <c r="F37" s="21"/>
      <c r="G37" s="22"/>
      <c r="H37" s="22"/>
      <c r="I37" s="22"/>
      <c r="J37" s="22"/>
      <c r="K37" s="22"/>
      <c r="L37" s="22"/>
    </row>
    <row r="38" spans="1:12" x14ac:dyDescent="0.25">
      <c r="A38" s="30">
        <v>26</v>
      </c>
      <c r="B38" s="26" t="s">
        <v>15</v>
      </c>
      <c r="C38" s="5" t="s">
        <v>43</v>
      </c>
      <c r="D38" s="5">
        <v>20</v>
      </c>
      <c r="E38" s="5">
        <v>80</v>
      </c>
      <c r="F38" s="21"/>
      <c r="G38" s="22"/>
      <c r="H38" s="22"/>
      <c r="I38" s="22"/>
      <c r="J38" s="22"/>
      <c r="K38" s="22"/>
      <c r="L38" s="22"/>
    </row>
    <row r="39" spans="1:12" x14ac:dyDescent="0.25">
      <c r="A39" s="30">
        <v>27</v>
      </c>
      <c r="B39" s="26" t="s">
        <v>86</v>
      </c>
      <c r="C39" s="5" t="s">
        <v>1</v>
      </c>
      <c r="D39" s="5">
        <v>20</v>
      </c>
      <c r="E39" s="5">
        <v>200</v>
      </c>
      <c r="F39" s="21"/>
      <c r="G39" s="22"/>
      <c r="H39" s="22"/>
      <c r="I39" s="22"/>
      <c r="J39" s="22"/>
      <c r="K39" s="22"/>
      <c r="L39" s="22"/>
    </row>
    <row r="40" spans="1:12" x14ac:dyDescent="0.25">
      <c r="A40" s="30">
        <v>28</v>
      </c>
      <c r="B40" s="26" t="s">
        <v>16</v>
      </c>
      <c r="C40" s="5" t="s">
        <v>43</v>
      </c>
      <c r="D40" s="5">
        <v>15</v>
      </c>
      <c r="E40" s="5">
        <v>150</v>
      </c>
      <c r="F40" s="21"/>
      <c r="G40" s="22"/>
      <c r="H40" s="22"/>
      <c r="I40" s="22"/>
      <c r="J40" s="22"/>
      <c r="K40" s="22"/>
      <c r="L40" s="22"/>
    </row>
    <row r="41" spans="1:12" x14ac:dyDescent="0.25">
      <c r="A41" s="30">
        <v>29</v>
      </c>
      <c r="B41" s="26" t="s">
        <v>17</v>
      </c>
      <c r="C41" s="5" t="s">
        <v>1</v>
      </c>
      <c r="D41" s="5">
        <v>150</v>
      </c>
      <c r="E41" s="5">
        <v>600</v>
      </c>
      <c r="F41" s="21"/>
      <c r="G41" s="22"/>
      <c r="H41" s="22"/>
      <c r="I41" s="22"/>
      <c r="J41" s="22"/>
      <c r="K41" s="22"/>
      <c r="L41" s="22"/>
    </row>
    <row r="42" spans="1:12" x14ac:dyDescent="0.25">
      <c r="A42" s="30">
        <v>30</v>
      </c>
      <c r="B42" s="26" t="s">
        <v>18</v>
      </c>
      <c r="C42" s="5" t="s">
        <v>1</v>
      </c>
      <c r="D42" s="5">
        <v>20</v>
      </c>
      <c r="E42" s="5">
        <v>200</v>
      </c>
      <c r="F42" s="21"/>
      <c r="G42" s="22"/>
      <c r="H42" s="22"/>
      <c r="I42" s="22"/>
      <c r="J42" s="22"/>
      <c r="K42" s="22"/>
      <c r="L42" s="22"/>
    </row>
    <row r="43" spans="1:12" x14ac:dyDescent="0.25">
      <c r="A43" s="30">
        <v>31</v>
      </c>
      <c r="B43" s="26" t="s">
        <v>19</v>
      </c>
      <c r="C43" s="5" t="s">
        <v>1</v>
      </c>
      <c r="D43" s="5">
        <v>20</v>
      </c>
      <c r="E43" s="5">
        <v>200</v>
      </c>
      <c r="F43" s="21"/>
      <c r="G43" s="22"/>
      <c r="H43" s="22"/>
      <c r="I43" s="22"/>
      <c r="J43" s="22"/>
      <c r="K43" s="22"/>
      <c r="L43" s="22"/>
    </row>
    <row r="44" spans="1:12" x14ac:dyDescent="0.25">
      <c r="A44" s="30">
        <v>32</v>
      </c>
      <c r="B44" s="26" t="s">
        <v>20</v>
      </c>
      <c r="C44" s="5" t="s">
        <v>43</v>
      </c>
      <c r="D44" s="5">
        <v>16</v>
      </c>
      <c r="E44" s="5">
        <v>160</v>
      </c>
      <c r="F44" s="21"/>
      <c r="G44" s="22"/>
      <c r="H44" s="22"/>
      <c r="I44" s="22"/>
      <c r="J44" s="22"/>
      <c r="K44" s="22"/>
      <c r="L44" s="22"/>
    </row>
    <row r="45" spans="1:12" x14ac:dyDescent="0.25">
      <c r="A45" s="30">
        <v>33</v>
      </c>
      <c r="B45" s="26" t="s">
        <v>9</v>
      </c>
      <c r="C45" s="5" t="s">
        <v>1</v>
      </c>
      <c r="D45" s="5">
        <v>5</v>
      </c>
      <c r="E45" s="5">
        <v>50</v>
      </c>
      <c r="F45" s="21"/>
      <c r="G45" s="22"/>
      <c r="H45" s="22"/>
      <c r="I45" s="22"/>
      <c r="J45" s="22"/>
      <c r="K45" s="22"/>
      <c r="L45" s="22"/>
    </row>
    <row r="46" spans="1:12" ht="17.25" customHeight="1" x14ac:dyDescent="0.25">
      <c r="A46" s="30">
        <v>34</v>
      </c>
      <c r="B46" s="28" t="s">
        <v>80</v>
      </c>
      <c r="C46" s="5" t="s">
        <v>1</v>
      </c>
      <c r="D46" s="5">
        <v>50</v>
      </c>
      <c r="E46" s="5">
        <v>250</v>
      </c>
      <c r="F46" s="21"/>
      <c r="G46" s="22"/>
      <c r="H46" s="22"/>
      <c r="I46" s="22"/>
      <c r="J46" s="22"/>
      <c r="K46" s="22"/>
      <c r="L46" s="22"/>
    </row>
    <row r="47" spans="1:12" ht="27.75" customHeight="1" x14ac:dyDescent="0.25">
      <c r="A47" s="30">
        <v>35</v>
      </c>
      <c r="B47" s="28" t="s">
        <v>93</v>
      </c>
      <c r="C47" s="5" t="s">
        <v>43</v>
      </c>
      <c r="D47" s="5">
        <v>35</v>
      </c>
      <c r="E47" s="5">
        <v>200</v>
      </c>
      <c r="F47" s="21"/>
      <c r="G47" s="22"/>
      <c r="H47" s="22"/>
      <c r="I47" s="22"/>
      <c r="J47" s="22"/>
      <c r="K47" s="22"/>
      <c r="L47" s="22"/>
    </row>
    <row r="48" spans="1:12" ht="15.75" customHeight="1" x14ac:dyDescent="0.25">
      <c r="A48" s="30">
        <v>36</v>
      </c>
      <c r="B48" s="28" t="s">
        <v>40</v>
      </c>
      <c r="C48" s="5" t="s">
        <v>43</v>
      </c>
      <c r="D48" s="5">
        <v>15</v>
      </c>
      <c r="E48" s="5">
        <v>150</v>
      </c>
      <c r="F48" s="21"/>
      <c r="G48" s="22"/>
      <c r="H48" s="22"/>
      <c r="I48" s="22"/>
      <c r="J48" s="22"/>
      <c r="K48" s="22"/>
      <c r="L48" s="22"/>
    </row>
    <row r="49" spans="1:12" x14ac:dyDescent="0.25">
      <c r="A49" s="30">
        <v>37</v>
      </c>
      <c r="B49" s="26" t="s">
        <v>50</v>
      </c>
      <c r="C49" s="5" t="s">
        <v>1</v>
      </c>
      <c r="D49" s="5">
        <v>10</v>
      </c>
      <c r="E49" s="5">
        <v>30</v>
      </c>
      <c r="F49" s="21"/>
      <c r="G49" s="22"/>
      <c r="H49" s="22"/>
      <c r="I49" s="22"/>
      <c r="J49" s="22"/>
      <c r="K49" s="22"/>
      <c r="L49" s="22"/>
    </row>
    <row r="50" spans="1:12" x14ac:dyDescent="0.25">
      <c r="A50" s="30">
        <v>38</v>
      </c>
      <c r="B50" s="26" t="s">
        <v>51</v>
      </c>
      <c r="C50" s="5" t="s">
        <v>43</v>
      </c>
      <c r="D50" s="5">
        <v>30</v>
      </c>
      <c r="E50" s="5">
        <v>150</v>
      </c>
      <c r="F50" s="21"/>
      <c r="G50" s="22"/>
      <c r="H50" s="22"/>
      <c r="I50" s="22"/>
      <c r="J50" s="22"/>
      <c r="K50" s="22"/>
      <c r="L50" s="22"/>
    </row>
    <row r="51" spans="1:12" ht="30" customHeight="1" x14ac:dyDescent="0.25">
      <c r="A51" s="30">
        <v>39</v>
      </c>
      <c r="B51" s="28" t="s">
        <v>94</v>
      </c>
      <c r="C51" s="5" t="s">
        <v>43</v>
      </c>
      <c r="D51" s="23">
        <v>5</v>
      </c>
      <c r="E51" s="5">
        <v>25</v>
      </c>
      <c r="F51" s="21"/>
      <c r="G51" s="22"/>
      <c r="H51" s="22"/>
      <c r="I51" s="22"/>
      <c r="J51" s="22"/>
      <c r="K51" s="22"/>
      <c r="L51" s="22"/>
    </row>
    <row r="52" spans="1:12" ht="15" customHeight="1" x14ac:dyDescent="0.25">
      <c r="A52" s="30">
        <v>40</v>
      </c>
      <c r="B52" s="28" t="s">
        <v>39</v>
      </c>
      <c r="C52" s="5" t="s">
        <v>43</v>
      </c>
      <c r="D52" s="23">
        <v>5</v>
      </c>
      <c r="E52" s="5">
        <v>25</v>
      </c>
      <c r="F52" s="21"/>
      <c r="G52" s="22"/>
      <c r="H52" s="22"/>
      <c r="I52" s="22"/>
      <c r="J52" s="22"/>
      <c r="K52" s="22"/>
      <c r="L52" s="22"/>
    </row>
    <row r="53" spans="1:12" x14ac:dyDescent="0.25">
      <c r="A53" s="30">
        <v>41</v>
      </c>
      <c r="B53" s="26" t="s">
        <v>21</v>
      </c>
      <c r="C53" s="5" t="s">
        <v>1</v>
      </c>
      <c r="D53" s="5">
        <v>100</v>
      </c>
      <c r="E53" s="5">
        <v>1000</v>
      </c>
      <c r="F53" s="21"/>
      <c r="G53" s="22"/>
      <c r="H53" s="22"/>
      <c r="I53" s="22"/>
      <c r="J53" s="22"/>
      <c r="K53" s="22"/>
      <c r="L53" s="22"/>
    </row>
    <row r="54" spans="1:12" x14ac:dyDescent="0.25">
      <c r="A54" s="30">
        <v>42</v>
      </c>
      <c r="B54" s="27" t="s">
        <v>101</v>
      </c>
      <c r="C54" s="5" t="s">
        <v>1</v>
      </c>
      <c r="D54" s="5">
        <v>50</v>
      </c>
      <c r="E54" s="5">
        <v>200</v>
      </c>
      <c r="F54" s="21"/>
      <c r="G54" s="22"/>
      <c r="H54" s="22"/>
      <c r="I54" s="22"/>
      <c r="J54" s="22"/>
      <c r="K54" s="22"/>
      <c r="L54" s="22"/>
    </row>
    <row r="55" spans="1:12" x14ac:dyDescent="0.25">
      <c r="A55" s="30">
        <v>43</v>
      </c>
      <c r="B55" s="27" t="s">
        <v>22</v>
      </c>
      <c r="C55" s="5" t="s">
        <v>1</v>
      </c>
      <c r="D55" s="5">
        <v>25</v>
      </c>
      <c r="E55" s="5">
        <v>100</v>
      </c>
      <c r="F55" s="21"/>
      <c r="G55" s="22"/>
      <c r="H55" s="22"/>
      <c r="I55" s="22"/>
      <c r="J55" s="22"/>
      <c r="K55" s="22"/>
      <c r="L55" s="22"/>
    </row>
    <row r="56" spans="1:12" x14ac:dyDescent="0.25">
      <c r="A56" s="30">
        <v>44</v>
      </c>
      <c r="B56" s="26" t="s">
        <v>102</v>
      </c>
      <c r="C56" s="5" t="s">
        <v>1</v>
      </c>
      <c r="D56" s="5">
        <v>30</v>
      </c>
      <c r="E56" s="5">
        <v>180</v>
      </c>
      <c r="F56" s="21"/>
      <c r="G56" s="22"/>
      <c r="H56" s="22"/>
      <c r="I56" s="22"/>
      <c r="J56" s="22"/>
      <c r="K56" s="22"/>
      <c r="L56" s="22"/>
    </row>
    <row r="57" spans="1:12" x14ac:dyDescent="0.25">
      <c r="A57" s="30">
        <v>45</v>
      </c>
      <c r="B57" s="26" t="s">
        <v>23</v>
      </c>
      <c r="C57" s="5" t="s">
        <v>1</v>
      </c>
      <c r="D57" s="5">
        <v>15</v>
      </c>
      <c r="E57" s="5">
        <v>150</v>
      </c>
      <c r="F57" s="21"/>
      <c r="G57" s="22"/>
      <c r="H57" s="22"/>
      <c r="I57" s="22"/>
      <c r="J57" s="22"/>
      <c r="K57" s="22"/>
      <c r="L57" s="22"/>
    </row>
    <row r="58" spans="1:12" x14ac:dyDescent="0.25">
      <c r="A58" s="30">
        <v>46</v>
      </c>
      <c r="B58" s="26" t="s">
        <v>98</v>
      </c>
      <c r="C58" s="5" t="s">
        <v>1</v>
      </c>
      <c r="D58" s="5">
        <v>30</v>
      </c>
      <c r="E58" s="5">
        <v>420</v>
      </c>
      <c r="F58" s="21"/>
      <c r="G58" s="22"/>
      <c r="H58" s="22"/>
      <c r="I58" s="22"/>
      <c r="J58" s="22"/>
      <c r="K58" s="22"/>
      <c r="L58" s="22"/>
    </row>
    <row r="59" spans="1:12" x14ac:dyDescent="0.25">
      <c r="A59" s="30">
        <v>47</v>
      </c>
      <c r="B59" s="26" t="s">
        <v>99</v>
      </c>
      <c r="C59" s="5" t="s">
        <v>1</v>
      </c>
      <c r="D59" s="5">
        <v>10</v>
      </c>
      <c r="E59" s="5">
        <v>110</v>
      </c>
      <c r="F59" s="21"/>
      <c r="G59" s="22"/>
      <c r="H59" s="22"/>
      <c r="I59" s="22"/>
      <c r="J59" s="22"/>
      <c r="K59" s="22"/>
      <c r="L59" s="22"/>
    </row>
    <row r="60" spans="1:12" x14ac:dyDescent="0.25">
      <c r="A60" s="30">
        <v>48</v>
      </c>
      <c r="B60" s="26" t="s">
        <v>100</v>
      </c>
      <c r="C60" s="5" t="s">
        <v>1</v>
      </c>
      <c r="D60" s="5">
        <v>50</v>
      </c>
      <c r="E60" s="5">
        <v>200</v>
      </c>
      <c r="F60" s="21"/>
      <c r="G60" s="22"/>
      <c r="H60" s="22"/>
      <c r="I60" s="22"/>
      <c r="J60" s="22"/>
      <c r="K60" s="22"/>
      <c r="L60" s="22"/>
    </row>
    <row r="61" spans="1:12" x14ac:dyDescent="0.25">
      <c r="A61" s="30">
        <v>49</v>
      </c>
      <c r="B61" s="26" t="s">
        <v>26</v>
      </c>
      <c r="C61" s="5" t="s">
        <v>1</v>
      </c>
      <c r="D61" s="5">
        <v>20</v>
      </c>
      <c r="E61" s="5">
        <v>100</v>
      </c>
      <c r="F61" s="21"/>
      <c r="G61" s="22"/>
      <c r="H61" s="22"/>
      <c r="I61" s="22"/>
      <c r="J61" s="22"/>
      <c r="K61" s="22"/>
      <c r="L61" s="22"/>
    </row>
    <row r="62" spans="1:12" x14ac:dyDescent="0.25">
      <c r="A62" s="30">
        <v>50</v>
      </c>
      <c r="B62" s="26" t="s">
        <v>103</v>
      </c>
      <c r="C62" s="5" t="s">
        <v>1</v>
      </c>
      <c r="D62" s="5">
        <v>30</v>
      </c>
      <c r="E62" s="5">
        <v>60</v>
      </c>
      <c r="F62" s="21"/>
      <c r="G62" s="22"/>
      <c r="H62" s="22"/>
      <c r="I62" s="22"/>
      <c r="J62" s="22"/>
      <c r="K62" s="22"/>
      <c r="L62" s="22"/>
    </row>
    <row r="63" spans="1:12" x14ac:dyDescent="0.25">
      <c r="A63" s="30">
        <v>51</v>
      </c>
      <c r="B63" s="26" t="s">
        <v>104</v>
      </c>
      <c r="C63" s="5" t="s">
        <v>1</v>
      </c>
      <c r="D63" s="5">
        <v>30</v>
      </c>
      <c r="E63" s="5">
        <v>120</v>
      </c>
      <c r="F63" s="21"/>
      <c r="G63" s="22"/>
      <c r="H63" s="22"/>
      <c r="I63" s="22"/>
      <c r="J63" s="22"/>
      <c r="K63" s="22"/>
      <c r="L63" s="22"/>
    </row>
    <row r="64" spans="1:12" x14ac:dyDescent="0.25">
      <c r="A64" s="30">
        <v>52</v>
      </c>
      <c r="B64" s="26" t="s">
        <v>105</v>
      </c>
      <c r="C64" s="5" t="s">
        <v>1</v>
      </c>
      <c r="D64" s="5">
        <v>50</v>
      </c>
      <c r="E64" s="5">
        <v>200</v>
      </c>
      <c r="F64" s="21"/>
      <c r="G64" s="22"/>
      <c r="H64" s="22"/>
      <c r="I64" s="22"/>
      <c r="J64" s="22"/>
      <c r="K64" s="22"/>
      <c r="L64" s="22"/>
    </row>
    <row r="65" spans="1:12" x14ac:dyDescent="0.25">
      <c r="A65" s="30">
        <v>53</v>
      </c>
      <c r="B65" s="26" t="s">
        <v>28</v>
      </c>
      <c r="C65" s="5" t="s">
        <v>1</v>
      </c>
      <c r="D65" s="5">
        <v>25</v>
      </c>
      <c r="E65" s="5">
        <v>150</v>
      </c>
      <c r="F65" s="21"/>
      <c r="G65" s="22"/>
      <c r="H65" s="22"/>
      <c r="I65" s="22"/>
      <c r="J65" s="22"/>
      <c r="K65" s="22"/>
      <c r="L65" s="22"/>
    </row>
    <row r="66" spans="1:12" x14ac:dyDescent="0.25">
      <c r="A66" s="30">
        <v>54</v>
      </c>
      <c r="B66" s="26" t="s">
        <v>52</v>
      </c>
      <c r="C66" s="5" t="s">
        <v>1</v>
      </c>
      <c r="D66" s="5">
        <v>20</v>
      </c>
      <c r="E66" s="5">
        <v>200</v>
      </c>
      <c r="F66" s="21"/>
      <c r="G66" s="22"/>
      <c r="H66" s="22"/>
      <c r="I66" s="22"/>
      <c r="J66" s="22"/>
      <c r="K66" s="22"/>
      <c r="L66" s="22"/>
    </row>
    <row r="67" spans="1:12" x14ac:dyDescent="0.25">
      <c r="A67" s="30">
        <v>55</v>
      </c>
      <c r="B67" s="26" t="s">
        <v>106</v>
      </c>
      <c r="C67" s="5" t="s">
        <v>1</v>
      </c>
      <c r="D67" s="5">
        <v>50</v>
      </c>
      <c r="E67" s="5">
        <v>100</v>
      </c>
      <c r="F67" s="21"/>
      <c r="G67" s="22"/>
      <c r="H67" s="22"/>
      <c r="I67" s="22"/>
      <c r="J67" s="22"/>
      <c r="K67" s="22"/>
      <c r="L67" s="22"/>
    </row>
    <row r="68" spans="1:12" x14ac:dyDescent="0.25">
      <c r="A68" s="30">
        <v>56</v>
      </c>
      <c r="B68" s="26" t="s">
        <v>29</v>
      </c>
      <c r="C68" s="5" t="s">
        <v>1</v>
      </c>
      <c r="D68" s="5">
        <v>25</v>
      </c>
      <c r="E68" s="5">
        <v>250</v>
      </c>
      <c r="F68" s="21"/>
      <c r="G68" s="22"/>
      <c r="H68" s="22"/>
      <c r="I68" s="22"/>
      <c r="J68" s="22"/>
      <c r="K68" s="22"/>
      <c r="L68" s="22"/>
    </row>
    <row r="69" spans="1:12" x14ac:dyDescent="0.25">
      <c r="A69" s="30">
        <v>57</v>
      </c>
      <c r="B69" s="26" t="s">
        <v>107</v>
      </c>
      <c r="C69" s="5" t="s">
        <v>1</v>
      </c>
      <c r="D69" s="5">
        <v>10</v>
      </c>
      <c r="E69" s="5">
        <v>40</v>
      </c>
      <c r="F69" s="21"/>
      <c r="G69" s="22"/>
      <c r="H69" s="22"/>
      <c r="I69" s="22"/>
      <c r="J69" s="22"/>
      <c r="K69" s="22"/>
      <c r="L69" s="22"/>
    </row>
    <row r="70" spans="1:12" x14ac:dyDescent="0.25">
      <c r="A70" s="30">
        <v>58</v>
      </c>
      <c r="B70" s="26" t="s">
        <v>118</v>
      </c>
      <c r="C70" s="5" t="s">
        <v>1</v>
      </c>
      <c r="D70" s="5">
        <v>10</v>
      </c>
      <c r="E70" s="5">
        <v>20</v>
      </c>
      <c r="F70" s="21"/>
      <c r="G70" s="22"/>
      <c r="H70" s="22"/>
      <c r="I70" s="22"/>
      <c r="J70" s="22"/>
      <c r="K70" s="22"/>
      <c r="L70" s="22"/>
    </row>
    <row r="71" spans="1:12" x14ac:dyDescent="0.25">
      <c r="A71" s="30">
        <v>59</v>
      </c>
      <c r="B71" s="26" t="s">
        <v>108</v>
      </c>
      <c r="C71" s="5" t="s">
        <v>1</v>
      </c>
      <c r="D71" s="5">
        <v>20</v>
      </c>
      <c r="E71" s="5">
        <v>60</v>
      </c>
      <c r="F71" s="21"/>
      <c r="G71" s="22"/>
      <c r="H71" s="22"/>
      <c r="I71" s="22"/>
      <c r="J71" s="22"/>
      <c r="K71" s="22"/>
      <c r="L71" s="22"/>
    </row>
    <row r="72" spans="1:12" x14ac:dyDescent="0.25">
      <c r="A72" s="30">
        <v>60</v>
      </c>
      <c r="B72" s="26" t="s">
        <v>109</v>
      </c>
      <c r="C72" s="5" t="s">
        <v>1</v>
      </c>
      <c r="D72" s="5">
        <v>10</v>
      </c>
      <c r="E72" s="5">
        <v>30</v>
      </c>
      <c r="F72" s="21"/>
      <c r="G72" s="22"/>
      <c r="H72" s="22"/>
      <c r="I72" s="22"/>
      <c r="J72" s="22"/>
      <c r="K72" s="22"/>
      <c r="L72" s="22"/>
    </row>
    <row r="73" spans="1:12" x14ac:dyDescent="0.25">
      <c r="A73" s="30">
        <v>61</v>
      </c>
      <c r="B73" s="26" t="s">
        <v>110</v>
      </c>
      <c r="C73" s="5" t="s">
        <v>1</v>
      </c>
      <c r="D73" s="5">
        <v>10</v>
      </c>
      <c r="E73" s="5">
        <v>110</v>
      </c>
      <c r="F73" s="21"/>
      <c r="G73" s="22"/>
      <c r="H73" s="22"/>
      <c r="I73" s="22"/>
      <c r="J73" s="22"/>
      <c r="K73" s="22"/>
      <c r="L73" s="22"/>
    </row>
    <row r="74" spans="1:12" x14ac:dyDescent="0.25">
      <c r="A74" s="30">
        <v>62</v>
      </c>
      <c r="B74" s="26" t="s">
        <v>111</v>
      </c>
      <c r="C74" s="5" t="s">
        <v>1</v>
      </c>
      <c r="D74" s="5">
        <v>15</v>
      </c>
      <c r="E74" s="5">
        <v>60</v>
      </c>
      <c r="F74" s="21"/>
      <c r="G74" s="22"/>
      <c r="H74" s="22"/>
      <c r="I74" s="22"/>
      <c r="J74" s="22"/>
      <c r="K74" s="22"/>
      <c r="L74" s="22"/>
    </row>
    <row r="75" spans="1:12" x14ac:dyDescent="0.25">
      <c r="A75" s="30">
        <v>63</v>
      </c>
      <c r="B75" s="26" t="s">
        <v>112</v>
      </c>
      <c r="C75" s="5" t="s">
        <v>1</v>
      </c>
      <c r="D75" s="5">
        <v>20</v>
      </c>
      <c r="E75" s="5">
        <v>100</v>
      </c>
      <c r="F75" s="21"/>
      <c r="G75" s="22"/>
      <c r="H75" s="22"/>
      <c r="I75" s="22"/>
      <c r="J75" s="22"/>
      <c r="K75" s="22"/>
      <c r="L75" s="22"/>
    </row>
    <row r="76" spans="1:12" x14ac:dyDescent="0.25">
      <c r="A76" s="30">
        <v>64</v>
      </c>
      <c r="B76" s="26" t="s">
        <v>113</v>
      </c>
      <c r="C76" s="5" t="s">
        <v>1</v>
      </c>
      <c r="D76" s="5">
        <v>20</v>
      </c>
      <c r="E76" s="5">
        <v>80</v>
      </c>
      <c r="F76" s="21"/>
      <c r="G76" s="22"/>
      <c r="H76" s="22"/>
      <c r="I76" s="22"/>
      <c r="J76" s="22"/>
      <c r="K76" s="22"/>
      <c r="L76" s="22"/>
    </row>
    <row r="77" spans="1:12" x14ac:dyDescent="0.25">
      <c r="A77" s="30">
        <v>65</v>
      </c>
      <c r="B77" s="26" t="s">
        <v>114</v>
      </c>
      <c r="C77" s="5" t="s">
        <v>1</v>
      </c>
      <c r="D77" s="5">
        <v>15</v>
      </c>
      <c r="E77" s="5">
        <v>150</v>
      </c>
      <c r="F77" s="21"/>
      <c r="G77" s="22"/>
      <c r="H77" s="22"/>
      <c r="I77" s="22"/>
      <c r="J77" s="22"/>
      <c r="K77" s="22"/>
      <c r="L77" s="22"/>
    </row>
    <row r="78" spans="1:12" x14ac:dyDescent="0.25">
      <c r="A78" s="30">
        <v>66</v>
      </c>
      <c r="B78" s="26" t="s">
        <v>115</v>
      </c>
      <c r="C78" s="5" t="s">
        <v>1</v>
      </c>
      <c r="D78" s="5">
        <v>20</v>
      </c>
      <c r="E78" s="5">
        <v>320</v>
      </c>
      <c r="F78" s="21"/>
      <c r="G78" s="22"/>
      <c r="H78" s="22"/>
      <c r="I78" s="22"/>
      <c r="J78" s="22"/>
      <c r="K78" s="22"/>
      <c r="L78" s="22"/>
    </row>
    <row r="79" spans="1:12" x14ac:dyDescent="0.25">
      <c r="A79" s="30">
        <v>67</v>
      </c>
      <c r="B79" s="26" t="s">
        <v>116</v>
      </c>
      <c r="C79" s="5" t="s">
        <v>1</v>
      </c>
      <c r="D79" s="5">
        <v>10</v>
      </c>
      <c r="E79" s="5">
        <v>120</v>
      </c>
      <c r="F79" s="21"/>
      <c r="G79" s="22"/>
      <c r="H79" s="22"/>
      <c r="I79" s="22"/>
      <c r="J79" s="22"/>
      <c r="K79" s="22"/>
      <c r="L79" s="22"/>
    </row>
    <row r="80" spans="1:12" x14ac:dyDescent="0.25">
      <c r="A80" s="30">
        <v>68</v>
      </c>
      <c r="B80" s="26" t="s">
        <v>117</v>
      </c>
      <c r="C80" s="5" t="s">
        <v>1</v>
      </c>
      <c r="D80" s="5">
        <v>10</v>
      </c>
      <c r="E80" s="5">
        <v>70</v>
      </c>
      <c r="F80" s="21"/>
      <c r="G80" s="22"/>
      <c r="H80" s="22"/>
      <c r="I80" s="22"/>
      <c r="J80" s="22"/>
      <c r="K80" s="22"/>
      <c r="L80" s="22"/>
    </row>
    <row r="81" spans="1:12" x14ac:dyDescent="0.25">
      <c r="A81" s="30">
        <v>69</v>
      </c>
      <c r="B81" s="26" t="s">
        <v>30</v>
      </c>
      <c r="C81" s="5" t="s">
        <v>1</v>
      </c>
      <c r="D81" s="5">
        <v>1400</v>
      </c>
      <c r="E81" s="5">
        <v>14000</v>
      </c>
      <c r="F81" s="21"/>
      <c r="G81" s="22"/>
      <c r="H81" s="22"/>
      <c r="I81" s="22"/>
      <c r="J81" s="22"/>
      <c r="K81" s="22"/>
      <c r="L81" s="22"/>
    </row>
    <row r="82" spans="1:12" x14ac:dyDescent="0.25">
      <c r="A82" s="30">
        <v>70</v>
      </c>
      <c r="B82" s="26" t="s">
        <v>42</v>
      </c>
      <c r="C82" s="5" t="s">
        <v>1</v>
      </c>
      <c r="D82" s="5">
        <v>1000</v>
      </c>
      <c r="E82" s="5">
        <v>2000</v>
      </c>
      <c r="F82" s="21"/>
      <c r="G82" s="22"/>
      <c r="H82" s="22"/>
      <c r="I82" s="22"/>
      <c r="J82" s="22"/>
      <c r="K82" s="22"/>
      <c r="L82" s="22"/>
    </row>
    <row r="83" spans="1:12" x14ac:dyDescent="0.25">
      <c r="A83" s="30">
        <v>71</v>
      </c>
      <c r="B83" s="26" t="s">
        <v>31</v>
      </c>
      <c r="C83" s="5" t="s">
        <v>43</v>
      </c>
      <c r="D83" s="5">
        <v>26</v>
      </c>
      <c r="E83" s="5">
        <v>260</v>
      </c>
      <c r="F83" s="21"/>
      <c r="G83" s="22"/>
      <c r="H83" s="22"/>
      <c r="I83" s="22"/>
      <c r="J83" s="22"/>
      <c r="K83" s="22"/>
      <c r="L83" s="22"/>
    </row>
    <row r="84" spans="1:12" x14ac:dyDescent="0.25">
      <c r="A84" s="30">
        <v>72</v>
      </c>
      <c r="B84" s="26" t="s">
        <v>32</v>
      </c>
      <c r="C84" s="5" t="s">
        <v>1</v>
      </c>
      <c r="D84" s="5">
        <v>20</v>
      </c>
      <c r="E84" s="5">
        <v>200</v>
      </c>
      <c r="F84" s="21"/>
      <c r="G84" s="22"/>
      <c r="H84" s="22"/>
      <c r="I84" s="22"/>
      <c r="J84" s="22"/>
      <c r="K84" s="22"/>
      <c r="L84" s="22"/>
    </row>
    <row r="85" spans="1:12" ht="31.5" customHeight="1" x14ac:dyDescent="0.25">
      <c r="A85" s="30">
        <v>73</v>
      </c>
      <c r="B85" s="31" t="s">
        <v>122</v>
      </c>
      <c r="C85" s="5" t="s">
        <v>43</v>
      </c>
      <c r="D85" s="5">
        <v>700</v>
      </c>
      <c r="E85" s="5">
        <v>7000</v>
      </c>
      <c r="F85" s="21"/>
      <c r="G85" s="22"/>
      <c r="H85" s="22"/>
      <c r="I85" s="22"/>
      <c r="J85" s="22"/>
      <c r="K85" s="22"/>
      <c r="L85" s="22"/>
    </row>
    <row r="86" spans="1:12" x14ac:dyDescent="0.25">
      <c r="A86" s="30">
        <v>74</v>
      </c>
      <c r="B86" s="26" t="s">
        <v>63</v>
      </c>
      <c r="C86" s="5" t="s">
        <v>1</v>
      </c>
      <c r="D86" s="5">
        <v>10</v>
      </c>
      <c r="E86" s="5">
        <v>100</v>
      </c>
      <c r="F86" s="21"/>
      <c r="G86" s="22"/>
      <c r="H86" s="22"/>
      <c r="I86" s="22"/>
      <c r="J86" s="22"/>
      <c r="K86" s="22"/>
      <c r="L86" s="22"/>
    </row>
    <row r="87" spans="1:12" x14ac:dyDescent="0.25">
      <c r="A87" s="30">
        <v>75</v>
      </c>
      <c r="B87" s="26" t="s">
        <v>53</v>
      </c>
      <c r="C87" s="5" t="s">
        <v>43</v>
      </c>
      <c r="D87" s="5">
        <v>3</v>
      </c>
      <c r="E87" s="5">
        <v>30</v>
      </c>
      <c r="F87" s="21"/>
      <c r="G87" s="22"/>
      <c r="H87" s="22"/>
      <c r="I87" s="22"/>
      <c r="J87" s="22"/>
      <c r="K87" s="22"/>
      <c r="L87" s="22"/>
    </row>
    <row r="88" spans="1:12" x14ac:dyDescent="0.25">
      <c r="A88" s="30">
        <v>76</v>
      </c>
      <c r="B88" s="26" t="s">
        <v>55</v>
      </c>
      <c r="C88" s="5" t="s">
        <v>1</v>
      </c>
      <c r="D88" s="5">
        <v>5</v>
      </c>
      <c r="E88" s="5">
        <v>25</v>
      </c>
      <c r="F88" s="21"/>
      <c r="G88" s="22"/>
      <c r="H88" s="22"/>
      <c r="I88" s="22"/>
      <c r="J88" s="22"/>
      <c r="K88" s="22"/>
      <c r="L88" s="22"/>
    </row>
    <row r="89" spans="1:12" x14ac:dyDescent="0.25">
      <c r="A89" s="30">
        <v>77</v>
      </c>
      <c r="B89" s="26" t="s">
        <v>56</v>
      </c>
      <c r="C89" s="5" t="s">
        <v>1</v>
      </c>
      <c r="D89" s="5">
        <v>2</v>
      </c>
      <c r="E89" s="5">
        <v>20</v>
      </c>
      <c r="F89" s="21"/>
      <c r="G89" s="22"/>
      <c r="H89" s="22"/>
      <c r="I89" s="22"/>
      <c r="J89" s="22"/>
      <c r="K89" s="22"/>
      <c r="L89" s="22"/>
    </row>
    <row r="90" spans="1:12" ht="33.75" customHeight="1" x14ac:dyDescent="0.25">
      <c r="A90" s="38" t="s">
        <v>132</v>
      </c>
      <c r="B90" s="39"/>
      <c r="C90" s="40" t="s">
        <v>2</v>
      </c>
      <c r="D90" s="40" t="s">
        <v>2</v>
      </c>
      <c r="E90" s="40" t="s">
        <v>2</v>
      </c>
      <c r="F90" s="40" t="str">
        <f t="shared" ref="F90:J90" si="0">C90</f>
        <v>X</v>
      </c>
      <c r="G90" s="40" t="str">
        <f t="shared" si="0"/>
        <v>X</v>
      </c>
      <c r="H90" s="40" t="str">
        <f t="shared" si="0"/>
        <v>X</v>
      </c>
      <c r="I90" s="40" t="str">
        <f t="shared" si="0"/>
        <v>X</v>
      </c>
      <c r="J90" s="40" t="str">
        <f t="shared" si="0"/>
        <v>X</v>
      </c>
      <c r="K90" s="41"/>
      <c r="L90" s="42" t="s">
        <v>2</v>
      </c>
    </row>
    <row r="91" spans="1:12" ht="41.25" customHeight="1" x14ac:dyDescent="0.25">
      <c r="A91" s="43" t="s">
        <v>131</v>
      </c>
      <c r="B91" s="43"/>
      <c r="C91" s="44" t="s">
        <v>2</v>
      </c>
      <c r="D91" s="44" t="s">
        <v>2</v>
      </c>
      <c r="E91" s="44" t="s">
        <v>2</v>
      </c>
      <c r="F91" s="45" t="s">
        <v>2</v>
      </c>
      <c r="G91" s="45" t="s">
        <v>2</v>
      </c>
      <c r="H91" s="45" t="s">
        <v>2</v>
      </c>
      <c r="I91" s="45" t="s">
        <v>2</v>
      </c>
      <c r="J91" s="45" t="s">
        <v>2</v>
      </c>
      <c r="K91" s="45" t="s">
        <v>2</v>
      </c>
      <c r="L91" s="46"/>
    </row>
    <row r="92" spans="1:12" x14ac:dyDescent="0.25">
      <c r="A92" s="43"/>
      <c r="B92" s="43"/>
      <c r="C92" s="44"/>
      <c r="D92" s="44"/>
      <c r="E92" s="44"/>
      <c r="F92" s="47" t="s">
        <v>2</v>
      </c>
      <c r="G92" s="47" t="s">
        <v>2</v>
      </c>
      <c r="H92" s="47" t="s">
        <v>2</v>
      </c>
      <c r="I92" s="47" t="s">
        <v>2</v>
      </c>
      <c r="J92" s="47" t="s">
        <v>2</v>
      </c>
      <c r="K92" s="47" t="s">
        <v>2</v>
      </c>
      <c r="L92" s="48"/>
    </row>
    <row r="93" spans="1:12" x14ac:dyDescent="0.25">
      <c r="A93" s="43"/>
      <c r="B93" s="43"/>
      <c r="C93" s="44"/>
      <c r="D93" s="44"/>
      <c r="E93" s="44"/>
      <c r="F93" s="49" t="s">
        <v>2</v>
      </c>
      <c r="G93" s="49" t="s">
        <v>2</v>
      </c>
      <c r="H93" s="49" t="s">
        <v>2</v>
      </c>
      <c r="I93" s="49" t="s">
        <v>2</v>
      </c>
      <c r="J93" s="49" t="s">
        <v>2</v>
      </c>
      <c r="K93" s="49" t="s">
        <v>2</v>
      </c>
      <c r="L93" s="50"/>
    </row>
    <row r="95" spans="1:12" ht="15.75" x14ac:dyDescent="0.25">
      <c r="A95" s="11" t="s">
        <v>95</v>
      </c>
    </row>
    <row r="96" spans="1:12" ht="15.75" x14ac:dyDescent="0.25">
      <c r="A96" s="11" t="s">
        <v>3</v>
      </c>
    </row>
    <row r="97" spans="1:12" ht="18.75" x14ac:dyDescent="0.3">
      <c r="A97" s="12" t="s">
        <v>135</v>
      </c>
    </row>
    <row r="98" spans="1:12" ht="18.75" x14ac:dyDescent="0.3">
      <c r="A98" s="51" t="s">
        <v>65</v>
      </c>
      <c r="B98" s="52"/>
      <c r="C98" s="52"/>
      <c r="D98" s="52"/>
      <c r="E98" s="52"/>
      <c r="F98" s="19"/>
      <c r="G98" s="19"/>
      <c r="H98" s="19"/>
      <c r="I98" s="19"/>
      <c r="J98" s="19"/>
      <c r="K98" s="19"/>
      <c r="L98" s="19"/>
    </row>
    <row r="99" spans="1:12" ht="18.75" x14ac:dyDescent="0.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1" spans="1:12" ht="18.75" x14ac:dyDescent="0.3">
      <c r="A101" s="12" t="s">
        <v>4</v>
      </c>
    </row>
    <row r="102" spans="1:12" ht="18.75" x14ac:dyDescent="0.3">
      <c r="D102" s="19" t="s">
        <v>133</v>
      </c>
      <c r="E102" s="19"/>
      <c r="F102" s="19"/>
      <c r="G102" s="19"/>
      <c r="H102" s="19"/>
      <c r="I102" s="19"/>
    </row>
    <row r="103" spans="1:12" ht="18.75" x14ac:dyDescent="0.3">
      <c r="D103" s="19" t="s">
        <v>134</v>
      </c>
      <c r="E103" s="19"/>
      <c r="F103" s="19"/>
      <c r="G103" s="19"/>
      <c r="H103" s="19"/>
      <c r="I103" s="19"/>
    </row>
    <row r="105" spans="1:12" ht="18.75" x14ac:dyDescent="0.3">
      <c r="A105" s="12"/>
    </row>
  </sheetData>
  <mergeCells count="11">
    <mergeCell ref="J91:J93"/>
    <mergeCell ref="K91:K93"/>
    <mergeCell ref="A90:B90"/>
    <mergeCell ref="A91:B93"/>
    <mergeCell ref="C91:C93"/>
    <mergeCell ref="D91:D93"/>
    <mergeCell ref="E91:E93"/>
    <mergeCell ref="F91:F93"/>
    <mergeCell ref="G91:G93"/>
    <mergeCell ref="H91:H93"/>
    <mergeCell ref="I91:I9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INTENDENTKA</dc:creator>
  <cp:lastModifiedBy>Bogdan</cp:lastModifiedBy>
  <cp:lastPrinted>2020-11-10T10:39:09Z</cp:lastPrinted>
  <dcterms:created xsi:type="dcterms:W3CDTF">2018-10-24T07:24:26Z</dcterms:created>
  <dcterms:modified xsi:type="dcterms:W3CDTF">2020-11-30T08:56:56Z</dcterms:modified>
</cp:coreProperties>
</file>